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556e04a8cf510b1/Desktop/Order Form Master/"/>
    </mc:Choice>
  </mc:AlternateContent>
  <xr:revisionPtr revIDLastSave="152" documentId="13_ncr:1_{DE743FBD-312F-457A-9260-D620DF5E19B9}" xr6:coauthVersionLast="47" xr6:coauthVersionMax="47" xr10:uidLastSave="{B1EB6E1C-D2A8-4738-BF74-59AFB449EFF2}"/>
  <bookViews>
    <workbookView xWindow="-108" yWindow="-108" windowWidth="23256" windowHeight="12456" firstSheet="1" activeTab="1" xr2:uid="{00000000-000D-0000-FFFF-FFFF00000000}"/>
  </bookViews>
  <sheets>
    <sheet name="Lists" sheetId="3" state="hidden" r:id="rId1"/>
    <sheet name="Summary" sheetId="1" r:id="rId2"/>
    <sheet name="Order Form" sheetId="2" r:id="rId3"/>
  </sheets>
  <definedNames>
    <definedName name="_xlnm._FilterDatabase" localSheetId="1" hidden="1">Summary!$A$2:$Q$13</definedName>
    <definedName name="SpecialOrder">'Order Form'!$A$237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6" i="2" l="1"/>
  <c r="A142" i="2"/>
  <c r="A143" i="2"/>
  <c r="A144" i="2" s="1"/>
  <c r="A145" i="2" s="1"/>
  <c r="A146" i="2"/>
  <c r="A147" i="2"/>
  <c r="A148" i="2"/>
  <c r="A149" i="2" s="1"/>
  <c r="A150" i="2" s="1"/>
  <c r="U17" i="2"/>
  <c r="T17" i="2"/>
  <c r="S17" i="2"/>
  <c r="W17" i="2" s="1"/>
  <c r="U138" i="2"/>
  <c r="T138" i="2"/>
  <c r="S138" i="2"/>
  <c r="T137" i="2"/>
  <c r="G144" i="2"/>
  <c r="S47" i="2"/>
  <c r="T47" i="2"/>
  <c r="U47" i="2"/>
  <c r="G38" i="2"/>
  <c r="G124" i="2"/>
  <c r="G188" i="2"/>
  <c r="H188" i="2" s="1"/>
  <c r="G211" i="2"/>
  <c r="V259" i="2"/>
  <c r="W222" i="2"/>
  <c r="W221" i="2"/>
  <c r="W233" i="2"/>
  <c r="W234" i="2"/>
  <c r="W232" i="2"/>
  <c r="W227" i="2"/>
  <c r="W225" i="2"/>
  <c r="W226" i="2"/>
  <c r="W228" i="2"/>
  <c r="W229" i="2"/>
  <c r="W230" i="2"/>
  <c r="W231" i="2"/>
  <c r="W220" i="2"/>
  <c r="W223" i="2"/>
  <c r="W224" i="2"/>
  <c r="V38" i="2"/>
  <c r="V39" i="2"/>
  <c r="S40" i="2"/>
  <c r="T40" i="2"/>
  <c r="U40" i="2"/>
  <c r="S41" i="2"/>
  <c r="T41" i="2"/>
  <c r="U41" i="2"/>
  <c r="S42" i="2"/>
  <c r="T42" i="2"/>
  <c r="U42" i="2"/>
  <c r="S43" i="2"/>
  <c r="T43" i="2"/>
  <c r="U43" i="2"/>
  <c r="S44" i="2"/>
  <c r="T44" i="2"/>
  <c r="U44" i="2"/>
  <c r="S45" i="2"/>
  <c r="T45" i="2"/>
  <c r="U45" i="2"/>
  <c r="S46" i="2"/>
  <c r="T46" i="2"/>
  <c r="U46" i="2"/>
  <c r="S48" i="2"/>
  <c r="T48" i="2"/>
  <c r="U48" i="2"/>
  <c r="S49" i="2"/>
  <c r="T49" i="2"/>
  <c r="U49" i="2"/>
  <c r="S50" i="2"/>
  <c r="T50" i="2"/>
  <c r="U50" i="2"/>
  <c r="S51" i="2"/>
  <c r="T51" i="2"/>
  <c r="U51" i="2"/>
  <c r="S52" i="2"/>
  <c r="T52" i="2"/>
  <c r="U52" i="2"/>
  <c r="S53" i="2"/>
  <c r="T53" i="2"/>
  <c r="U53" i="2"/>
  <c r="S54" i="2"/>
  <c r="T54" i="2"/>
  <c r="U54" i="2"/>
  <c r="S55" i="2"/>
  <c r="T55" i="2"/>
  <c r="U55" i="2"/>
  <c r="S56" i="2"/>
  <c r="T56" i="2"/>
  <c r="U56" i="2"/>
  <c r="S57" i="2"/>
  <c r="T57" i="2"/>
  <c r="U57" i="2"/>
  <c r="S58" i="2"/>
  <c r="T58" i="2"/>
  <c r="U58" i="2"/>
  <c r="S59" i="2"/>
  <c r="T59" i="2"/>
  <c r="U59" i="2"/>
  <c r="S60" i="2"/>
  <c r="T60" i="2"/>
  <c r="U60" i="2"/>
  <c r="S61" i="2"/>
  <c r="T61" i="2"/>
  <c r="U61" i="2"/>
  <c r="S62" i="2"/>
  <c r="T62" i="2"/>
  <c r="U62" i="2"/>
  <c r="S63" i="2"/>
  <c r="T63" i="2"/>
  <c r="U63" i="2"/>
  <c r="S64" i="2"/>
  <c r="T64" i="2"/>
  <c r="U64" i="2"/>
  <c r="S65" i="2"/>
  <c r="T65" i="2"/>
  <c r="U65" i="2"/>
  <c r="S66" i="2"/>
  <c r="T66" i="2"/>
  <c r="U66" i="2"/>
  <c r="S67" i="2"/>
  <c r="T67" i="2"/>
  <c r="U67" i="2"/>
  <c r="S68" i="2"/>
  <c r="T68" i="2"/>
  <c r="U68" i="2"/>
  <c r="S69" i="2"/>
  <c r="T69" i="2"/>
  <c r="U69" i="2"/>
  <c r="S70" i="2"/>
  <c r="T70" i="2"/>
  <c r="U70" i="2"/>
  <c r="S71" i="2"/>
  <c r="T71" i="2"/>
  <c r="U71" i="2"/>
  <c r="S72" i="2"/>
  <c r="T72" i="2"/>
  <c r="U72" i="2"/>
  <c r="S73" i="2"/>
  <c r="T73" i="2"/>
  <c r="U73" i="2"/>
  <c r="S74" i="2"/>
  <c r="T74" i="2"/>
  <c r="U74" i="2"/>
  <c r="S75" i="2"/>
  <c r="T75" i="2"/>
  <c r="U75" i="2"/>
  <c r="S76" i="2"/>
  <c r="T76" i="2"/>
  <c r="U76" i="2"/>
  <c r="S77" i="2"/>
  <c r="T77" i="2"/>
  <c r="U77" i="2"/>
  <c r="S78" i="2"/>
  <c r="T78" i="2"/>
  <c r="U78" i="2"/>
  <c r="S79" i="2"/>
  <c r="T79" i="2"/>
  <c r="U79" i="2"/>
  <c r="S80" i="2"/>
  <c r="T80" i="2"/>
  <c r="U80" i="2"/>
  <c r="S81" i="2"/>
  <c r="T81" i="2"/>
  <c r="U81" i="2"/>
  <c r="S82" i="2"/>
  <c r="T82" i="2"/>
  <c r="U82" i="2"/>
  <c r="S83" i="2"/>
  <c r="T83" i="2"/>
  <c r="U83" i="2"/>
  <c r="S84" i="2"/>
  <c r="T84" i="2"/>
  <c r="U84" i="2"/>
  <c r="S85" i="2"/>
  <c r="T85" i="2"/>
  <c r="U85" i="2"/>
  <c r="S86" i="2"/>
  <c r="T86" i="2"/>
  <c r="U86" i="2"/>
  <c r="S87" i="2"/>
  <c r="T87" i="2"/>
  <c r="U87" i="2"/>
  <c r="S88" i="2"/>
  <c r="T88" i="2"/>
  <c r="U88" i="2"/>
  <c r="S89" i="2"/>
  <c r="T89" i="2"/>
  <c r="U89" i="2"/>
  <c r="S90" i="2"/>
  <c r="T90" i="2"/>
  <c r="U90" i="2"/>
  <c r="S91" i="2"/>
  <c r="T91" i="2"/>
  <c r="U91" i="2"/>
  <c r="S92" i="2"/>
  <c r="T92" i="2"/>
  <c r="U92" i="2"/>
  <c r="S93" i="2"/>
  <c r="T93" i="2"/>
  <c r="U93" i="2"/>
  <c r="S94" i="2"/>
  <c r="T94" i="2"/>
  <c r="U94" i="2"/>
  <c r="S95" i="2"/>
  <c r="T95" i="2"/>
  <c r="U95" i="2"/>
  <c r="S96" i="2"/>
  <c r="T96" i="2"/>
  <c r="U96" i="2"/>
  <c r="S97" i="2"/>
  <c r="T97" i="2"/>
  <c r="U97" i="2"/>
  <c r="S98" i="2"/>
  <c r="T98" i="2"/>
  <c r="U98" i="2"/>
  <c r="S99" i="2"/>
  <c r="T99" i="2"/>
  <c r="U99" i="2"/>
  <c r="S100" i="2"/>
  <c r="T100" i="2"/>
  <c r="U100" i="2"/>
  <c r="S101" i="2"/>
  <c r="T101" i="2"/>
  <c r="U101" i="2"/>
  <c r="S102" i="2"/>
  <c r="T102" i="2"/>
  <c r="U102" i="2"/>
  <c r="S103" i="2"/>
  <c r="T103" i="2"/>
  <c r="U103" i="2"/>
  <c r="S104" i="2"/>
  <c r="T104" i="2"/>
  <c r="U104" i="2"/>
  <c r="S105" i="2"/>
  <c r="T105" i="2"/>
  <c r="U105" i="2"/>
  <c r="S106" i="2"/>
  <c r="T106" i="2"/>
  <c r="U106" i="2"/>
  <c r="S107" i="2"/>
  <c r="T107" i="2"/>
  <c r="U107" i="2"/>
  <c r="S108" i="2"/>
  <c r="T108" i="2"/>
  <c r="U108" i="2"/>
  <c r="S109" i="2"/>
  <c r="T109" i="2"/>
  <c r="U109" i="2"/>
  <c r="S110" i="2"/>
  <c r="T110" i="2"/>
  <c r="U110" i="2"/>
  <c r="S111" i="2"/>
  <c r="T111" i="2"/>
  <c r="U111" i="2"/>
  <c r="S112" i="2"/>
  <c r="T112" i="2"/>
  <c r="U112" i="2"/>
  <c r="S113" i="2"/>
  <c r="T113" i="2"/>
  <c r="U113" i="2"/>
  <c r="S114" i="2"/>
  <c r="T114" i="2"/>
  <c r="U114" i="2"/>
  <c r="S115" i="2"/>
  <c r="T115" i="2"/>
  <c r="U115" i="2"/>
  <c r="S116" i="2"/>
  <c r="T116" i="2"/>
  <c r="U116" i="2"/>
  <c r="S117" i="2"/>
  <c r="T117" i="2"/>
  <c r="U117" i="2"/>
  <c r="S118" i="2"/>
  <c r="T118" i="2"/>
  <c r="U118" i="2"/>
  <c r="S119" i="2"/>
  <c r="T119" i="2"/>
  <c r="U119" i="2"/>
  <c r="S120" i="2"/>
  <c r="T120" i="2"/>
  <c r="U120" i="2"/>
  <c r="S121" i="2"/>
  <c r="T121" i="2"/>
  <c r="U121" i="2"/>
  <c r="S122" i="2"/>
  <c r="T122" i="2"/>
  <c r="U122" i="2"/>
  <c r="S123" i="2"/>
  <c r="T123" i="2"/>
  <c r="U123" i="2"/>
  <c r="V124" i="2"/>
  <c r="V125" i="2"/>
  <c r="S126" i="2"/>
  <c r="T126" i="2"/>
  <c r="U126" i="2"/>
  <c r="S127" i="2"/>
  <c r="T127" i="2"/>
  <c r="U127" i="2"/>
  <c r="S128" i="2"/>
  <c r="T128" i="2"/>
  <c r="U128" i="2"/>
  <c r="S129" i="2"/>
  <c r="T129" i="2"/>
  <c r="U129" i="2"/>
  <c r="S130" i="2"/>
  <c r="T130" i="2"/>
  <c r="U130" i="2"/>
  <c r="S131" i="2"/>
  <c r="T131" i="2"/>
  <c r="U131" i="2"/>
  <c r="S132" i="2"/>
  <c r="T132" i="2"/>
  <c r="U132" i="2"/>
  <c r="S133" i="2"/>
  <c r="T133" i="2"/>
  <c r="U133" i="2"/>
  <c r="S134" i="2"/>
  <c r="T134" i="2"/>
  <c r="U134" i="2"/>
  <c r="S135" i="2"/>
  <c r="T135" i="2"/>
  <c r="U135" i="2"/>
  <c r="S136" i="2"/>
  <c r="T136" i="2"/>
  <c r="U136" i="2"/>
  <c r="S137" i="2"/>
  <c r="U137" i="2"/>
  <c r="S139" i="2"/>
  <c r="T139" i="2"/>
  <c r="U139" i="2"/>
  <c r="S140" i="2"/>
  <c r="T140" i="2"/>
  <c r="U140" i="2"/>
  <c r="S141" i="2"/>
  <c r="T141" i="2"/>
  <c r="U141" i="2"/>
  <c r="S176" i="2"/>
  <c r="T176" i="2"/>
  <c r="U176" i="2"/>
  <c r="S142" i="2"/>
  <c r="T142" i="2"/>
  <c r="U142" i="2"/>
  <c r="S143" i="2"/>
  <c r="T143" i="2"/>
  <c r="U143" i="2"/>
  <c r="V144" i="2"/>
  <c r="V145" i="2"/>
  <c r="S146" i="2"/>
  <c r="T146" i="2"/>
  <c r="U146" i="2"/>
  <c r="S147" i="2"/>
  <c r="T147" i="2"/>
  <c r="U147" i="2"/>
  <c r="S148" i="2"/>
  <c r="T148" i="2"/>
  <c r="U148" i="2"/>
  <c r="S149" i="2"/>
  <c r="T149" i="2"/>
  <c r="U149" i="2"/>
  <c r="S150" i="2"/>
  <c r="T150" i="2"/>
  <c r="U150" i="2"/>
  <c r="S151" i="2"/>
  <c r="T151" i="2"/>
  <c r="U151" i="2"/>
  <c r="S152" i="2"/>
  <c r="T152" i="2"/>
  <c r="U152" i="2"/>
  <c r="S153" i="2"/>
  <c r="T153" i="2"/>
  <c r="U153" i="2"/>
  <c r="S154" i="2"/>
  <c r="T154" i="2"/>
  <c r="U154" i="2"/>
  <c r="S155" i="2"/>
  <c r="T155" i="2"/>
  <c r="U155" i="2"/>
  <c r="S156" i="2"/>
  <c r="T156" i="2"/>
  <c r="U156" i="2"/>
  <c r="S157" i="2"/>
  <c r="T157" i="2"/>
  <c r="U157" i="2"/>
  <c r="S158" i="2"/>
  <c r="T158" i="2"/>
  <c r="U158" i="2"/>
  <c r="S159" i="2"/>
  <c r="T159" i="2"/>
  <c r="U159" i="2"/>
  <c r="S160" i="2"/>
  <c r="T160" i="2"/>
  <c r="U160" i="2"/>
  <c r="S161" i="2"/>
  <c r="T161" i="2"/>
  <c r="U161" i="2"/>
  <c r="S162" i="2"/>
  <c r="T162" i="2"/>
  <c r="U162" i="2"/>
  <c r="S163" i="2"/>
  <c r="T163" i="2"/>
  <c r="U163" i="2"/>
  <c r="S164" i="2"/>
  <c r="T164" i="2"/>
  <c r="U164" i="2"/>
  <c r="S165" i="2"/>
  <c r="T165" i="2"/>
  <c r="U165" i="2"/>
  <c r="S166" i="2"/>
  <c r="T166" i="2"/>
  <c r="U166" i="2"/>
  <c r="S167" i="2"/>
  <c r="T167" i="2"/>
  <c r="U167" i="2"/>
  <c r="S168" i="2"/>
  <c r="T168" i="2"/>
  <c r="U168" i="2"/>
  <c r="S169" i="2"/>
  <c r="T169" i="2"/>
  <c r="U169" i="2"/>
  <c r="S170" i="2"/>
  <c r="T170" i="2"/>
  <c r="U170" i="2"/>
  <c r="S171" i="2"/>
  <c r="T171" i="2"/>
  <c r="U171" i="2"/>
  <c r="S172" i="2"/>
  <c r="T172" i="2"/>
  <c r="U172" i="2"/>
  <c r="S173" i="2"/>
  <c r="T173" i="2"/>
  <c r="U173" i="2"/>
  <c r="S174" i="2"/>
  <c r="T174" i="2"/>
  <c r="U174" i="2"/>
  <c r="S175" i="2"/>
  <c r="T175" i="2"/>
  <c r="U175" i="2"/>
  <c r="S177" i="2"/>
  <c r="T177" i="2"/>
  <c r="U177" i="2"/>
  <c r="S178" i="2"/>
  <c r="T178" i="2"/>
  <c r="U178" i="2"/>
  <c r="S179" i="2"/>
  <c r="T179" i="2"/>
  <c r="U179" i="2"/>
  <c r="S180" i="2"/>
  <c r="T180" i="2"/>
  <c r="U180" i="2"/>
  <c r="S181" i="2"/>
  <c r="T181" i="2"/>
  <c r="U181" i="2"/>
  <c r="S182" i="2"/>
  <c r="T182" i="2"/>
  <c r="U182" i="2"/>
  <c r="S183" i="2"/>
  <c r="T183" i="2"/>
  <c r="U183" i="2"/>
  <c r="S184" i="2"/>
  <c r="T184" i="2"/>
  <c r="U184" i="2"/>
  <c r="S185" i="2"/>
  <c r="T185" i="2"/>
  <c r="U185" i="2"/>
  <c r="S186" i="2"/>
  <c r="T186" i="2"/>
  <c r="U186" i="2"/>
  <c r="S187" i="2"/>
  <c r="T187" i="2"/>
  <c r="U187" i="2"/>
  <c r="V188" i="2"/>
  <c r="V189" i="2"/>
  <c r="S190" i="2"/>
  <c r="T190" i="2"/>
  <c r="U190" i="2"/>
  <c r="S191" i="2"/>
  <c r="T191" i="2"/>
  <c r="U191" i="2"/>
  <c r="S192" i="2"/>
  <c r="T192" i="2"/>
  <c r="U192" i="2"/>
  <c r="S193" i="2"/>
  <c r="T193" i="2"/>
  <c r="U193" i="2"/>
  <c r="S194" i="2"/>
  <c r="T194" i="2"/>
  <c r="U194" i="2"/>
  <c r="S195" i="2"/>
  <c r="T195" i="2"/>
  <c r="U195" i="2"/>
  <c r="S196" i="2"/>
  <c r="T196" i="2"/>
  <c r="U196" i="2"/>
  <c r="S197" i="2"/>
  <c r="T197" i="2"/>
  <c r="U197" i="2"/>
  <c r="S198" i="2"/>
  <c r="T198" i="2"/>
  <c r="U198" i="2"/>
  <c r="S199" i="2"/>
  <c r="T199" i="2"/>
  <c r="U199" i="2"/>
  <c r="S200" i="2"/>
  <c r="T200" i="2"/>
  <c r="U200" i="2"/>
  <c r="S201" i="2"/>
  <c r="T201" i="2"/>
  <c r="U201" i="2"/>
  <c r="S202" i="2"/>
  <c r="T202" i="2"/>
  <c r="U202" i="2"/>
  <c r="S203" i="2"/>
  <c r="T203" i="2"/>
  <c r="U203" i="2"/>
  <c r="S204" i="2"/>
  <c r="T204" i="2"/>
  <c r="U204" i="2"/>
  <c r="S205" i="2"/>
  <c r="T205" i="2"/>
  <c r="U205" i="2"/>
  <c r="S206" i="2"/>
  <c r="T206" i="2"/>
  <c r="U206" i="2"/>
  <c r="S207" i="2"/>
  <c r="T207" i="2"/>
  <c r="U207" i="2"/>
  <c r="S208" i="2"/>
  <c r="T208" i="2"/>
  <c r="U208" i="2"/>
  <c r="S209" i="2"/>
  <c r="T209" i="2"/>
  <c r="U209" i="2"/>
  <c r="S210" i="2"/>
  <c r="T210" i="2"/>
  <c r="U210" i="2"/>
  <c r="S12" i="2"/>
  <c r="T12" i="2"/>
  <c r="U12" i="2"/>
  <c r="S13" i="2"/>
  <c r="T13" i="2"/>
  <c r="U13" i="2"/>
  <c r="S14" i="2"/>
  <c r="T14" i="2"/>
  <c r="U14" i="2"/>
  <c r="S15" i="2"/>
  <c r="T15" i="2"/>
  <c r="U15" i="2"/>
  <c r="S16" i="2"/>
  <c r="T16" i="2"/>
  <c r="U16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T24" i="2"/>
  <c r="U24" i="2"/>
  <c r="S25" i="2"/>
  <c r="T25" i="2"/>
  <c r="U25" i="2"/>
  <c r="S26" i="2"/>
  <c r="T26" i="2"/>
  <c r="U26" i="2"/>
  <c r="S27" i="2"/>
  <c r="T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T36" i="2"/>
  <c r="U36" i="2"/>
  <c r="S37" i="2"/>
  <c r="T37" i="2"/>
  <c r="U37" i="2"/>
  <c r="S4" i="2"/>
  <c r="T4" i="2"/>
  <c r="U4" i="2"/>
  <c r="S5" i="2"/>
  <c r="T5" i="2"/>
  <c r="U5" i="2"/>
  <c r="S6" i="2"/>
  <c r="T6" i="2"/>
  <c r="U6" i="2"/>
  <c r="S7" i="2"/>
  <c r="T7" i="2"/>
  <c r="U7" i="2"/>
  <c r="S8" i="2"/>
  <c r="T8" i="2"/>
  <c r="U8" i="2"/>
  <c r="S9" i="2"/>
  <c r="T9" i="2"/>
  <c r="U9" i="2"/>
  <c r="S10" i="2"/>
  <c r="T10" i="2"/>
  <c r="U10" i="2"/>
  <c r="S11" i="2"/>
  <c r="T11" i="2"/>
  <c r="U11" i="2"/>
  <c r="U3" i="2"/>
  <c r="T3" i="2"/>
  <c r="S3" i="2"/>
  <c r="I123" i="2"/>
  <c r="H123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9" i="2"/>
  <c r="E140" i="2"/>
  <c r="E141" i="2"/>
  <c r="E176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9" i="2"/>
  <c r="E220" i="2"/>
  <c r="E221" i="2"/>
  <c r="E222" i="2"/>
  <c r="E223" i="2"/>
  <c r="E224" i="2"/>
  <c r="E225" i="2"/>
  <c r="E226" i="2"/>
  <c r="E227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AK4" i="2"/>
  <c r="AK5" i="2" s="1"/>
  <c r="AK6" i="2" s="1"/>
  <c r="AK7" i="2" s="1"/>
  <c r="AK8" i="2" s="1"/>
  <c r="AK9" i="2" s="1"/>
  <c r="AK10" i="2" s="1"/>
  <c r="AK11" i="2" s="1"/>
  <c r="AK12" i="2" s="1"/>
  <c r="AK13" i="2" s="1"/>
  <c r="AK14" i="2" s="1"/>
  <c r="AK15" i="2" s="1"/>
  <c r="AK16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8" i="2" s="1"/>
  <c r="AK49" i="2" s="1"/>
  <c r="AK50" i="2" s="1"/>
  <c r="AK51" i="2" s="1"/>
  <c r="AK52" i="2" s="1"/>
  <c r="AK53" i="2" s="1"/>
  <c r="AK54" i="2" s="1"/>
  <c r="AK55" i="2" s="1"/>
  <c r="AK56" i="2" s="1"/>
  <c r="AK57" i="2" s="1"/>
  <c r="AK58" i="2" s="1"/>
  <c r="AK59" i="2" s="1"/>
  <c r="AK60" i="2" s="1"/>
  <c r="AK61" i="2" s="1"/>
  <c r="AK62" i="2" s="1"/>
  <c r="AK63" i="2" s="1"/>
  <c r="AK64" i="2" s="1"/>
  <c r="AK65" i="2" s="1"/>
  <c r="AK66" i="2" s="1"/>
  <c r="AK67" i="2" s="1"/>
  <c r="AK68" i="2" s="1"/>
  <c r="AK69" i="2" s="1"/>
  <c r="AK70" i="2" s="1"/>
  <c r="AK71" i="2"/>
  <c r="AK72" i="2" s="1"/>
  <c r="AK73" i="2" s="1"/>
  <c r="AK74" i="2" s="1"/>
  <c r="AK75" i="2" s="1"/>
  <c r="AK76" i="2" s="1"/>
  <c r="AK77" i="2" s="1"/>
  <c r="AK78" i="2" s="1"/>
  <c r="AK79" i="2" s="1"/>
  <c r="AK80" i="2" s="1"/>
  <c r="AK81" i="2" s="1"/>
  <c r="AK82" i="2" s="1"/>
  <c r="AK83" i="2" s="1"/>
  <c r="AK84" i="2" s="1"/>
  <c r="AK85" i="2" s="1"/>
  <c r="AK86" i="2" s="1"/>
  <c r="AK87" i="2" s="1"/>
  <c r="AK88" i="2" s="1"/>
  <c r="AK89" i="2" s="1"/>
  <c r="AK90" i="2" s="1"/>
  <c r="AK91" i="2" s="1"/>
  <c r="AK92" i="2" s="1"/>
  <c r="AK93" i="2" s="1"/>
  <c r="AK94" i="2" s="1"/>
  <c r="AK95" i="2"/>
  <c r="AK96" i="2" s="1"/>
  <c r="AK97" i="2" s="1"/>
  <c r="AK98" i="2" s="1"/>
  <c r="AK99" i="2" s="1"/>
  <c r="AK100" i="2" s="1"/>
  <c r="AK101" i="2" s="1"/>
  <c r="AK102" i="2" s="1"/>
  <c r="AK103" i="2" s="1"/>
  <c r="AK104" i="2" s="1"/>
  <c r="AK105" i="2" s="1"/>
  <c r="AK106" i="2" s="1"/>
  <c r="AK107" i="2" s="1"/>
  <c r="AK108" i="2" s="1"/>
  <c r="AK109" i="2" s="1"/>
  <c r="AK110" i="2" s="1"/>
  <c r="AK111" i="2" s="1"/>
  <c r="AK112" i="2" s="1"/>
  <c r="AK113" i="2" s="1"/>
  <c r="AK114" i="2" s="1"/>
  <c r="AK115" i="2" s="1"/>
  <c r="AK116" i="2" s="1"/>
  <c r="AK117" i="2" s="1"/>
  <c r="AK118" i="2" s="1"/>
  <c r="AK119" i="2" s="1"/>
  <c r="AK120" i="2" s="1"/>
  <c r="AK121" i="2" s="1"/>
  <c r="AK122" i="2" s="1"/>
  <c r="AK124" i="2"/>
  <c r="AK125" i="2" s="1"/>
  <c r="AK126" i="2" s="1"/>
  <c r="AK127" i="2" s="1"/>
  <c r="AK128" i="2"/>
  <c r="AK129" i="2" s="1"/>
  <c r="AK130" i="2"/>
  <c r="AK131" i="2" s="1"/>
  <c r="AK132" i="2" s="1"/>
  <c r="AK133" i="2" s="1"/>
  <c r="AK134" i="2" s="1"/>
  <c r="AK135" i="2" s="1"/>
  <c r="AK136" i="2" s="1"/>
  <c r="AK137" i="2" s="1"/>
  <c r="AK139" i="2" s="1"/>
  <c r="AK140" i="2"/>
  <c r="AK141" i="2" s="1"/>
  <c r="AK176" i="2"/>
  <c r="AK142" i="2" s="1"/>
  <c r="AK143" i="2" s="1"/>
  <c r="AK144" i="2" s="1"/>
  <c r="AK145" i="2" s="1"/>
  <c r="AK146" i="2"/>
  <c r="AK147" i="2" s="1"/>
  <c r="AK148" i="2" s="1"/>
  <c r="AK149" i="2" s="1"/>
  <c r="AK150" i="2" s="1"/>
  <c r="AK151" i="2" s="1"/>
  <c r="AK152" i="2"/>
  <c r="AK153" i="2" s="1"/>
  <c r="AK154" i="2"/>
  <c r="AK155" i="2" s="1"/>
  <c r="AK156" i="2" s="1"/>
  <c r="AK157" i="2" s="1"/>
  <c r="AK158" i="2" s="1"/>
  <c r="AK159" i="2" s="1"/>
  <c r="AK160" i="2" s="1"/>
  <c r="AK161" i="2" s="1"/>
  <c r="AK162" i="2" s="1"/>
  <c r="AK163" i="2" s="1"/>
  <c r="AK164" i="2" s="1"/>
  <c r="AK165" i="2" s="1"/>
  <c r="AK166" i="2" s="1"/>
  <c r="AK167" i="2" s="1"/>
  <c r="AK168" i="2" s="1"/>
  <c r="AK169" i="2" s="1"/>
  <c r="AK170" i="2" s="1"/>
  <c r="AK171" i="2" s="1"/>
  <c r="AK172" i="2" s="1"/>
  <c r="AK173" i="2" s="1"/>
  <c r="AK174" i="2" s="1"/>
  <c r="AK175" i="2" s="1"/>
  <c r="AK177" i="2" s="1"/>
  <c r="AK178" i="2" s="1"/>
  <c r="AK179" i="2" s="1"/>
  <c r="AK180" i="2" s="1"/>
  <c r="AK181" i="2"/>
  <c r="AK182" i="2" s="1"/>
  <c r="AK183" i="2" s="1"/>
  <c r="AK184" i="2" s="1"/>
  <c r="AK185" i="2" s="1"/>
  <c r="AK186" i="2" s="1"/>
  <c r="AK187" i="2" s="1"/>
  <c r="AK188" i="2" s="1"/>
  <c r="AK189" i="2" s="1"/>
  <c r="AK190" i="2" s="1"/>
  <c r="AK191" i="2" s="1"/>
  <c r="AK192" i="2" s="1"/>
  <c r="AK193" i="2" s="1"/>
  <c r="AK194" i="2" s="1"/>
  <c r="AK195" i="2" s="1"/>
  <c r="AK196" i="2" s="1"/>
  <c r="AK197" i="2" s="1"/>
  <c r="AK198" i="2" s="1"/>
  <c r="AK199" i="2" s="1"/>
  <c r="AK200" i="2" s="1"/>
  <c r="AK201" i="2" s="1"/>
  <c r="AK202" i="2" s="1"/>
  <c r="AK203" i="2" s="1"/>
  <c r="AK204" i="2" s="1"/>
  <c r="AK205" i="2" s="1"/>
  <c r="AK206" i="2" s="1"/>
  <c r="AK207" i="2" s="1"/>
  <c r="AK208" i="2" s="1"/>
  <c r="AK209" i="2" s="1"/>
  <c r="AK210" i="2" s="1"/>
  <c r="AK211" i="2" s="1"/>
  <c r="AK212" i="2" s="1"/>
  <c r="AK213" i="2" s="1"/>
  <c r="AK214" i="2" s="1"/>
  <c r="AK215" i="2" s="1"/>
  <c r="AK216" i="2" s="1"/>
  <c r="AK219" i="2" s="1"/>
  <c r="AK220" i="2" s="1"/>
  <c r="AK221" i="2" s="1"/>
  <c r="AK222" i="2" s="1"/>
  <c r="AK223" i="2" s="1"/>
  <c r="AK224" i="2" s="1"/>
  <c r="AK225" i="2" s="1"/>
  <c r="AK226" i="2" s="1"/>
  <c r="AK227" i="2" s="1"/>
  <c r="AK230" i="2" s="1"/>
  <c r="AK231" i="2" s="1"/>
  <c r="AK232" i="2" s="1"/>
  <c r="AK233" i="2" s="1"/>
  <c r="AK234" i="2" s="1"/>
  <c r="AK235" i="2" s="1"/>
  <c r="AK236" i="2" s="1"/>
  <c r="AK237" i="2" s="1"/>
  <c r="AK238" i="2" s="1"/>
  <c r="AK239" i="2" s="1"/>
  <c r="AK240" i="2" s="1"/>
  <c r="AK241" i="2" s="1"/>
  <c r="AK242" i="2" s="1"/>
  <c r="AK243" i="2" s="1"/>
  <c r="AK244" i="2" s="1"/>
  <c r="AK245" i="2" s="1"/>
  <c r="AK246" i="2" s="1"/>
  <c r="AK247" i="2" s="1"/>
  <c r="AK248" i="2" s="1"/>
  <c r="AK249" i="2" s="1"/>
  <c r="AK250" i="2" s="1"/>
  <c r="AK251" i="2" s="1"/>
  <c r="AK252" i="2" s="1"/>
  <c r="AK253" i="2" s="1"/>
  <c r="AJ3" i="2"/>
  <c r="AJ4" i="2" s="1"/>
  <c r="AJ5" i="2" s="1"/>
  <c r="AJ6" i="2" s="1"/>
  <c r="AJ7" i="2" s="1"/>
  <c r="AJ8" i="2" s="1"/>
  <c r="AJ9" i="2" s="1"/>
  <c r="AJ10" i="2" s="1"/>
  <c r="AJ11" i="2" s="1"/>
  <c r="AJ12" i="2" s="1"/>
  <c r="AJ13" i="2" s="1"/>
  <c r="AJ14" i="2" s="1"/>
  <c r="AJ15" i="2" s="1"/>
  <c r="AJ16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J34" i="2" s="1"/>
  <c r="AJ35" i="2" s="1"/>
  <c r="AJ36" i="2" s="1"/>
  <c r="AJ37" i="2" s="1"/>
  <c r="AJ38" i="2" s="1"/>
  <c r="AJ39" i="2" s="1"/>
  <c r="AJ40" i="2" s="1"/>
  <c r="AJ41" i="2" s="1"/>
  <c r="AJ42" i="2" s="1"/>
  <c r="AJ43" i="2" s="1"/>
  <c r="AJ44" i="2" s="1"/>
  <c r="AJ45" i="2" s="1"/>
  <c r="AJ46" i="2" s="1"/>
  <c r="AJ48" i="2" s="1"/>
  <c r="AJ49" i="2" s="1"/>
  <c r="AJ50" i="2" s="1"/>
  <c r="AJ51" i="2" s="1"/>
  <c r="AJ52" i="2" s="1"/>
  <c r="AJ53" i="2" s="1"/>
  <c r="AJ54" i="2" s="1"/>
  <c r="AJ55" i="2" s="1"/>
  <c r="AJ56" i="2" s="1"/>
  <c r="AJ57" i="2" s="1"/>
  <c r="AJ58" i="2" s="1"/>
  <c r="AJ59" i="2" s="1"/>
  <c r="AJ60" i="2" s="1"/>
  <c r="AJ61" i="2" s="1"/>
  <c r="AJ62" i="2" s="1"/>
  <c r="AJ63" i="2" s="1"/>
  <c r="AJ64" i="2" s="1"/>
  <c r="AJ65" i="2" s="1"/>
  <c r="AJ66" i="2" s="1"/>
  <c r="AJ67" i="2" s="1"/>
  <c r="AJ68" i="2" s="1"/>
  <c r="AJ69" i="2" s="1"/>
  <c r="AJ70" i="2" s="1"/>
  <c r="AJ71" i="2"/>
  <c r="AJ72" i="2" s="1"/>
  <c r="AJ73" i="2" s="1"/>
  <c r="AJ74" i="2" s="1"/>
  <c r="AJ75" i="2" s="1"/>
  <c r="AJ76" i="2" s="1"/>
  <c r="AJ77" i="2" s="1"/>
  <c r="AJ78" i="2" s="1"/>
  <c r="AJ79" i="2" s="1"/>
  <c r="AJ80" i="2" s="1"/>
  <c r="AJ81" i="2" s="1"/>
  <c r="AJ82" i="2" s="1"/>
  <c r="AJ83" i="2" s="1"/>
  <c r="AJ84" i="2" s="1"/>
  <c r="AJ85" i="2" s="1"/>
  <c r="AJ86" i="2" s="1"/>
  <c r="AJ87" i="2" s="1"/>
  <c r="AJ88" i="2" s="1"/>
  <c r="AJ89" i="2" s="1"/>
  <c r="AJ90" i="2" s="1"/>
  <c r="AJ91" i="2" s="1"/>
  <c r="AJ92" i="2" s="1"/>
  <c r="AJ93" i="2" s="1"/>
  <c r="AJ94" i="2" s="1"/>
  <c r="AJ95" i="2"/>
  <c r="AJ96" i="2" s="1"/>
  <c r="AJ97" i="2" s="1"/>
  <c r="AJ98" i="2" s="1"/>
  <c r="AJ99" i="2" s="1"/>
  <c r="AJ100" i="2" s="1"/>
  <c r="AJ101" i="2" s="1"/>
  <c r="AJ102" i="2" s="1"/>
  <c r="AJ103" i="2" s="1"/>
  <c r="AJ104" i="2" s="1"/>
  <c r="AJ105" i="2" s="1"/>
  <c r="AJ106" i="2" s="1"/>
  <c r="AJ107" i="2" s="1"/>
  <c r="AJ108" i="2" s="1"/>
  <c r="AJ109" i="2" s="1"/>
  <c r="AJ110" i="2" s="1"/>
  <c r="AJ111" i="2" s="1"/>
  <c r="AJ112" i="2" s="1"/>
  <c r="AJ113" i="2" s="1"/>
  <c r="AJ114" i="2" s="1"/>
  <c r="AJ115" i="2" s="1"/>
  <c r="AJ116" i="2" s="1"/>
  <c r="AJ117" i="2" s="1"/>
  <c r="AJ118" i="2" s="1"/>
  <c r="AJ119" i="2" s="1"/>
  <c r="AJ120" i="2" s="1"/>
  <c r="AJ121" i="2" s="1"/>
  <c r="AJ122" i="2" s="1"/>
  <c r="AJ124" i="2"/>
  <c r="AJ125" i="2" s="1"/>
  <c r="AJ126" i="2" s="1"/>
  <c r="AJ127" i="2" s="1"/>
  <c r="AJ128" i="2"/>
  <c r="AJ129" i="2" s="1"/>
  <c r="AJ130" i="2"/>
  <c r="AJ131" i="2" s="1"/>
  <c r="AJ132" i="2" s="1"/>
  <c r="AJ133" i="2" s="1"/>
  <c r="AJ134" i="2" s="1"/>
  <c r="AJ135" i="2" s="1"/>
  <c r="AJ136" i="2" s="1"/>
  <c r="AJ137" i="2" s="1"/>
  <c r="AJ139" i="2" s="1"/>
  <c r="AJ140" i="2"/>
  <c r="AJ141" i="2" s="1"/>
  <c r="AJ176" i="2"/>
  <c r="AJ142" i="2" s="1"/>
  <c r="AJ143" i="2" s="1"/>
  <c r="AJ144" i="2" s="1"/>
  <c r="AJ145" i="2" s="1"/>
  <c r="AJ146" i="2"/>
  <c r="AJ147" i="2" s="1"/>
  <c r="AJ148" i="2" s="1"/>
  <c r="AJ149" i="2" s="1"/>
  <c r="AJ150" i="2" s="1"/>
  <c r="AJ151" i="2" s="1"/>
  <c r="AJ152" i="2"/>
  <c r="AJ153" i="2" s="1"/>
  <c r="AJ154" i="2"/>
  <c r="AJ155" i="2" s="1"/>
  <c r="AJ156" i="2" s="1"/>
  <c r="AJ157" i="2" s="1"/>
  <c r="AJ158" i="2" s="1"/>
  <c r="AJ159" i="2" s="1"/>
  <c r="AJ160" i="2" s="1"/>
  <c r="AJ161" i="2" s="1"/>
  <c r="AJ162" i="2" s="1"/>
  <c r="AJ163" i="2" s="1"/>
  <c r="AJ164" i="2" s="1"/>
  <c r="AJ165" i="2" s="1"/>
  <c r="AJ166" i="2" s="1"/>
  <c r="AJ167" i="2" s="1"/>
  <c r="AJ168" i="2" s="1"/>
  <c r="AJ169" i="2" s="1"/>
  <c r="AJ170" i="2" s="1"/>
  <c r="AJ171" i="2" s="1"/>
  <c r="AJ172" i="2" s="1"/>
  <c r="AJ173" i="2" s="1"/>
  <c r="AJ174" i="2" s="1"/>
  <c r="AJ175" i="2" s="1"/>
  <c r="AJ177" i="2" s="1"/>
  <c r="AJ178" i="2" s="1"/>
  <c r="AJ179" i="2" s="1"/>
  <c r="AJ180" i="2" s="1"/>
  <c r="AJ181" i="2"/>
  <c r="AJ182" i="2" s="1"/>
  <c r="AJ183" i="2" s="1"/>
  <c r="AJ184" i="2" s="1"/>
  <c r="AJ185" i="2" s="1"/>
  <c r="AJ186" i="2" s="1"/>
  <c r="AJ187" i="2" s="1"/>
  <c r="AJ188" i="2" s="1"/>
  <c r="AJ189" i="2" s="1"/>
  <c r="AJ190" i="2" s="1"/>
  <c r="AJ191" i="2" s="1"/>
  <c r="AJ192" i="2" s="1"/>
  <c r="AJ193" i="2" s="1"/>
  <c r="AJ194" i="2" s="1"/>
  <c r="AJ195" i="2" s="1"/>
  <c r="AJ196" i="2" s="1"/>
  <c r="AJ197" i="2" s="1"/>
  <c r="AJ198" i="2" s="1"/>
  <c r="AJ199" i="2" s="1"/>
  <c r="AJ200" i="2" s="1"/>
  <c r="AJ201" i="2" s="1"/>
  <c r="AJ202" i="2" s="1"/>
  <c r="AJ203" i="2" s="1"/>
  <c r="AJ204" i="2" s="1"/>
  <c r="AJ205" i="2" s="1"/>
  <c r="AJ206" i="2" s="1"/>
  <c r="AJ207" i="2" s="1"/>
  <c r="AJ208" i="2" s="1"/>
  <c r="AJ209" i="2" s="1"/>
  <c r="AJ210" i="2" s="1"/>
  <c r="AJ211" i="2" s="1"/>
  <c r="AJ212" i="2" s="1"/>
  <c r="AJ213" i="2" s="1"/>
  <c r="AJ214" i="2" s="1"/>
  <c r="AJ215" i="2" s="1"/>
  <c r="AJ216" i="2" s="1"/>
  <c r="AJ219" i="2" s="1"/>
  <c r="AJ220" i="2" s="1"/>
  <c r="AJ221" i="2" s="1"/>
  <c r="AJ222" i="2" s="1"/>
  <c r="AJ223" i="2" s="1"/>
  <c r="AJ224" i="2" s="1"/>
  <c r="AJ225" i="2" s="1"/>
  <c r="AJ226" i="2" s="1"/>
  <c r="AJ227" i="2" s="1"/>
  <c r="AJ230" i="2" s="1"/>
  <c r="AJ231" i="2" s="1"/>
  <c r="AJ232" i="2" s="1"/>
  <c r="AJ233" i="2" s="1"/>
  <c r="AJ234" i="2" s="1"/>
  <c r="AJ235" i="2" s="1"/>
  <c r="AJ236" i="2" s="1"/>
  <c r="AJ237" i="2" s="1"/>
  <c r="AJ238" i="2" s="1"/>
  <c r="AJ239" i="2" s="1"/>
  <c r="AJ240" i="2" s="1"/>
  <c r="AJ241" i="2" s="1"/>
  <c r="AJ242" i="2" s="1"/>
  <c r="AJ243" i="2" s="1"/>
  <c r="AJ244" i="2" s="1"/>
  <c r="AJ245" i="2" s="1"/>
  <c r="AJ246" i="2" s="1"/>
  <c r="AJ247" i="2" s="1"/>
  <c r="AJ248" i="2" s="1"/>
  <c r="AJ249" i="2" s="1"/>
  <c r="AJ250" i="2" s="1"/>
  <c r="AJ251" i="2" s="1"/>
  <c r="AJ252" i="2" s="1"/>
  <c r="AJ253" i="2" s="1"/>
  <c r="U253" i="2"/>
  <c r="V253" i="2" s="1"/>
  <c r="T253" i="2"/>
  <c r="U252" i="2"/>
  <c r="V252" i="2" s="1"/>
  <c r="T252" i="2"/>
  <c r="U251" i="2"/>
  <c r="V251" i="2" s="1"/>
  <c r="T251" i="2"/>
  <c r="U250" i="2"/>
  <c r="V250" i="2" s="1"/>
  <c r="T250" i="2"/>
  <c r="W250" i="2" s="1"/>
  <c r="U249" i="2"/>
  <c r="V249" i="2" s="1"/>
  <c r="T249" i="2"/>
  <c r="U248" i="2"/>
  <c r="V248" i="2" s="1"/>
  <c r="T248" i="2"/>
  <c r="U247" i="2"/>
  <c r="V247" i="2" s="1"/>
  <c r="T247" i="2"/>
  <c r="U246" i="2"/>
  <c r="T246" i="2"/>
  <c r="U245" i="2"/>
  <c r="V245" i="2" s="1"/>
  <c r="T245" i="2"/>
  <c r="U244" i="2"/>
  <c r="V244" i="2" s="1"/>
  <c r="T244" i="2"/>
  <c r="U243" i="2"/>
  <c r="V243" i="2" s="1"/>
  <c r="T243" i="2"/>
  <c r="U242" i="2"/>
  <c r="V242" i="2" s="1"/>
  <c r="T242" i="2"/>
  <c r="W242" i="2" s="1"/>
  <c r="U241" i="2"/>
  <c r="V241" i="2" s="1"/>
  <c r="T241" i="2"/>
  <c r="U239" i="2"/>
  <c r="V239" i="2" s="1"/>
  <c r="T239" i="2"/>
  <c r="U238" i="2"/>
  <c r="V238" i="2" s="1"/>
  <c r="T238" i="2"/>
  <c r="U240" i="2"/>
  <c r="V240" i="2" s="1"/>
  <c r="T240" i="2"/>
  <c r="W240" i="2" s="1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D2" i="2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8" i="2" s="1"/>
  <c r="D19" i="2" s="1"/>
  <c r="I233" i="2"/>
  <c r="H233" i="2"/>
  <c r="I221" i="2"/>
  <c r="H221" i="2"/>
  <c r="I207" i="2"/>
  <c r="I208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7" i="2"/>
  <c r="I178" i="2"/>
  <c r="I179" i="2"/>
  <c r="I180" i="2"/>
  <c r="I181" i="2"/>
  <c r="I182" i="2"/>
  <c r="I183" i="2"/>
  <c r="I184" i="2"/>
  <c r="I185" i="2"/>
  <c r="I186" i="2"/>
  <c r="I187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133" i="2"/>
  <c r="I134" i="2"/>
  <c r="I135" i="2"/>
  <c r="I136" i="2"/>
  <c r="I137" i="2"/>
  <c r="I139" i="2"/>
  <c r="I140" i="2"/>
  <c r="I141" i="2"/>
  <c r="I176" i="2"/>
  <c r="I142" i="2"/>
  <c r="I143" i="2"/>
  <c r="I128" i="2"/>
  <c r="I129" i="2"/>
  <c r="I130" i="2"/>
  <c r="I131" i="2"/>
  <c r="I132" i="2"/>
  <c r="W219" i="2"/>
  <c r="H20" i="2"/>
  <c r="E20" i="2"/>
  <c r="H220" i="2"/>
  <c r="H222" i="2"/>
  <c r="H223" i="2"/>
  <c r="H224" i="2"/>
  <c r="H225" i="2"/>
  <c r="H226" i="2"/>
  <c r="H227" i="2"/>
  <c r="H230" i="2"/>
  <c r="H231" i="2"/>
  <c r="H232" i="2"/>
  <c r="H234" i="2"/>
  <c r="H219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7" i="2"/>
  <c r="H178" i="2"/>
  <c r="H179" i="2"/>
  <c r="H180" i="2"/>
  <c r="H181" i="2"/>
  <c r="H182" i="2"/>
  <c r="H183" i="2"/>
  <c r="H184" i="2"/>
  <c r="H185" i="2"/>
  <c r="H186" i="2"/>
  <c r="H187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127" i="2"/>
  <c r="H128" i="2"/>
  <c r="H129" i="2"/>
  <c r="H130" i="2"/>
  <c r="H131" i="2"/>
  <c r="H132" i="2"/>
  <c r="H133" i="2"/>
  <c r="H134" i="2"/>
  <c r="H135" i="2"/>
  <c r="V135" i="2" s="1"/>
  <c r="H136" i="2"/>
  <c r="H137" i="2"/>
  <c r="H139" i="2"/>
  <c r="H140" i="2"/>
  <c r="H141" i="2"/>
  <c r="H176" i="2"/>
  <c r="H142" i="2"/>
  <c r="H143" i="2"/>
  <c r="H41" i="2"/>
  <c r="H42" i="2"/>
  <c r="H43" i="2"/>
  <c r="V43" i="2" s="1"/>
  <c r="H44" i="2"/>
  <c r="H45" i="2"/>
  <c r="H46" i="2"/>
  <c r="H48" i="2"/>
  <c r="H49" i="2"/>
  <c r="H50" i="2"/>
  <c r="H51" i="2"/>
  <c r="H52" i="2"/>
  <c r="H53" i="2"/>
  <c r="H54" i="2"/>
  <c r="H55" i="2"/>
  <c r="H56" i="2"/>
  <c r="V56" i="2" s="1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V80" i="2" s="1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V96" i="2" s="1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8" i="2"/>
  <c r="H19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8" i="2"/>
  <c r="E19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8" i="2"/>
  <c r="D71" i="2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4" i="2"/>
  <c r="D125" i="2" s="1"/>
  <c r="D126" i="2" s="1"/>
  <c r="D127" i="2" s="1"/>
  <c r="D128" i="2"/>
  <c r="D129" i="2" s="1"/>
  <c r="D130" i="2"/>
  <c r="D131" i="2" s="1"/>
  <c r="D132" i="2" s="1"/>
  <c r="D133" i="2" s="1"/>
  <c r="D134" i="2" s="1"/>
  <c r="D135" i="2" s="1"/>
  <c r="D136" i="2" s="1"/>
  <c r="D137" i="2" s="1"/>
  <c r="D139" i="2" s="1"/>
  <c r="D140" i="2"/>
  <c r="D141" i="2" s="1"/>
  <c r="D176" i="2"/>
  <c r="D142" i="2" s="1"/>
  <c r="D143" i="2" s="1"/>
  <c r="D144" i="2" s="1"/>
  <c r="D145" i="2" s="1"/>
  <c r="D146" i="2"/>
  <c r="D147" i="2" s="1"/>
  <c r="D148" i="2" s="1"/>
  <c r="D149" i="2" s="1"/>
  <c r="D150" i="2" s="1"/>
  <c r="D151" i="2" s="1"/>
  <c r="D152" i="2"/>
  <c r="D153" i="2" s="1"/>
  <c r="D154" i="2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7" i="2" s="1"/>
  <c r="D178" i="2" s="1"/>
  <c r="D179" i="2" s="1"/>
  <c r="D180" i="2" s="1"/>
  <c r="D181" i="2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9" i="2" s="1"/>
  <c r="D220" i="2" s="1"/>
  <c r="D221" i="2" s="1"/>
  <c r="D222" i="2" s="1"/>
  <c r="D223" i="2" s="1"/>
  <c r="D224" i="2" s="1"/>
  <c r="D225" i="2" s="1"/>
  <c r="D226" i="2" s="1"/>
  <c r="D227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I42" i="2"/>
  <c r="I234" i="2"/>
  <c r="I232" i="2"/>
  <c r="I231" i="2"/>
  <c r="I230" i="2"/>
  <c r="I227" i="2"/>
  <c r="I226" i="2"/>
  <c r="I225" i="2"/>
  <c r="I224" i="2"/>
  <c r="I223" i="2"/>
  <c r="I222" i="2"/>
  <c r="I220" i="2"/>
  <c r="I219" i="2"/>
  <c r="I210" i="2"/>
  <c r="I209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46" i="2"/>
  <c r="I127" i="2"/>
  <c r="I126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1" i="2"/>
  <c r="I40" i="2"/>
  <c r="I3" i="2"/>
  <c r="G235" i="2"/>
  <c r="H126" i="2"/>
  <c r="B2" i="2"/>
  <c r="H40" i="2"/>
  <c r="AL3" i="2"/>
  <c r="AL4" i="2" s="1"/>
  <c r="AL5" i="2" s="1"/>
  <c r="AL6" i="2" s="1"/>
  <c r="AL7" i="2" s="1"/>
  <c r="AL8" i="2" s="1"/>
  <c r="AL9" i="2" s="1"/>
  <c r="AL10" i="2" s="1"/>
  <c r="AL11" i="2" s="1"/>
  <c r="AL12" i="2" s="1"/>
  <c r="AL13" i="2" s="1"/>
  <c r="AL14" i="2" s="1"/>
  <c r="AL15" i="2" s="1"/>
  <c r="AL16" i="2" s="1"/>
  <c r="AL18" i="2" s="1"/>
  <c r="AL19" i="2" s="1"/>
  <c r="AI3" i="2"/>
  <c r="AI4" i="2" s="1"/>
  <c r="AI5" i="2" s="1"/>
  <c r="AI6" i="2" s="1"/>
  <c r="AI7" i="2" s="1"/>
  <c r="AI8" i="2" s="1"/>
  <c r="AI9" i="2" s="1"/>
  <c r="AI10" i="2" s="1"/>
  <c r="AI11" i="2" s="1"/>
  <c r="AI12" i="2" s="1"/>
  <c r="AI13" i="2" s="1"/>
  <c r="AI14" i="2" s="1"/>
  <c r="AI15" i="2" s="1"/>
  <c r="AI16" i="2" s="1"/>
  <c r="AI18" i="2" s="1"/>
  <c r="AI19" i="2" s="1"/>
  <c r="AH3" i="2"/>
  <c r="AH4" i="2" s="1"/>
  <c r="AH5" i="2" s="1"/>
  <c r="AH6" i="2" s="1"/>
  <c r="AH7" i="2" s="1"/>
  <c r="AH8" i="2" s="1"/>
  <c r="AH9" i="2" s="1"/>
  <c r="AH10" i="2" s="1"/>
  <c r="AH11" i="2" s="1"/>
  <c r="AH12" i="2" s="1"/>
  <c r="AH13" i="2" s="1"/>
  <c r="AH14" i="2" s="1"/>
  <c r="AH15" i="2" s="1"/>
  <c r="AH16" i="2" s="1"/>
  <c r="AH18" i="2" s="1"/>
  <c r="AH19" i="2" s="1"/>
  <c r="AG3" i="2"/>
  <c r="AG4" i="2" s="1"/>
  <c r="AG5" i="2" s="1"/>
  <c r="AG6" i="2" s="1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8" i="2" s="1"/>
  <c r="AG19" i="2" s="1"/>
  <c r="AG20" i="2" s="1"/>
  <c r="AF3" i="2"/>
  <c r="AF4" i="2" s="1"/>
  <c r="AF5" i="2" s="1"/>
  <c r="AF6" i="2" s="1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8" i="2" s="1"/>
  <c r="AF19" i="2" s="1"/>
  <c r="AE3" i="2"/>
  <c r="AE4" i="2" s="1"/>
  <c r="AE5" i="2" s="1"/>
  <c r="AE6" i="2" s="1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8" i="2" s="1"/>
  <c r="AE19" i="2" s="1"/>
  <c r="AD3" i="2"/>
  <c r="AD4" i="2" s="1"/>
  <c r="AD5" i="2" s="1"/>
  <c r="AD6" i="2" s="1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8" i="2" s="1"/>
  <c r="AD19" i="2" s="1"/>
  <c r="AB3" i="2"/>
  <c r="AB4" i="2" s="1"/>
  <c r="AB5" i="2" s="1"/>
  <c r="AB6" i="2" s="1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8" i="2" s="1"/>
  <c r="AB19" i="2" s="1"/>
  <c r="AA3" i="2"/>
  <c r="AA4" i="2" s="1"/>
  <c r="AA5" i="2" s="1"/>
  <c r="AA6" i="2" s="1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8" i="2" s="1"/>
  <c r="AA19" i="2" s="1"/>
  <c r="H3" i="2"/>
  <c r="E3" i="2"/>
  <c r="AE71" i="2"/>
  <c r="AE72" i="2" s="1"/>
  <c r="AE73" i="2" s="1"/>
  <c r="AE74" i="2" s="1"/>
  <c r="AE75" i="2" s="1"/>
  <c r="AE76" i="2" s="1"/>
  <c r="AE77" i="2" s="1"/>
  <c r="AE78" i="2" s="1"/>
  <c r="AE79" i="2" s="1"/>
  <c r="AE80" i="2" s="1"/>
  <c r="AE81" i="2" s="1"/>
  <c r="AE82" i="2" s="1"/>
  <c r="AE83" i="2" s="1"/>
  <c r="AE84" i="2" s="1"/>
  <c r="AE85" i="2" s="1"/>
  <c r="AE86" i="2" s="1"/>
  <c r="AE87" i="2" s="1"/>
  <c r="AE88" i="2" s="1"/>
  <c r="AE89" i="2" s="1"/>
  <c r="AE90" i="2" s="1"/>
  <c r="AE91" i="2" s="1"/>
  <c r="AE92" i="2" s="1"/>
  <c r="AE93" i="2" s="1"/>
  <c r="AE94" i="2" s="1"/>
  <c r="AE95" i="2"/>
  <c r="AE96" i="2" s="1"/>
  <c r="AE97" i="2" s="1"/>
  <c r="AE98" i="2" s="1"/>
  <c r="AE99" i="2" s="1"/>
  <c r="AE100" i="2" s="1"/>
  <c r="AE101" i="2" s="1"/>
  <c r="AE102" i="2" s="1"/>
  <c r="AE103" i="2" s="1"/>
  <c r="AE104" i="2" s="1"/>
  <c r="AE105" i="2" s="1"/>
  <c r="AE106" i="2" s="1"/>
  <c r="AE107" i="2" s="1"/>
  <c r="AE108" i="2" s="1"/>
  <c r="AE109" i="2" s="1"/>
  <c r="AE110" i="2" s="1"/>
  <c r="AE111" i="2" s="1"/>
  <c r="AE112" i="2" s="1"/>
  <c r="AE113" i="2" s="1"/>
  <c r="AE114" i="2" s="1"/>
  <c r="AE115" i="2" s="1"/>
  <c r="AE116" i="2" s="1"/>
  <c r="AE117" i="2" s="1"/>
  <c r="AE118" i="2" s="1"/>
  <c r="AE119" i="2" s="1"/>
  <c r="AE120" i="2" s="1"/>
  <c r="AE121" i="2" s="1"/>
  <c r="AE122" i="2" s="1"/>
  <c r="AE124" i="2"/>
  <c r="AE125" i="2" s="1"/>
  <c r="AE126" i="2" s="1"/>
  <c r="AE127" i="2" s="1"/>
  <c r="AE128" i="2"/>
  <c r="AE129" i="2" s="1"/>
  <c r="AE130" i="2"/>
  <c r="AE131" i="2" s="1"/>
  <c r="AE132" i="2" s="1"/>
  <c r="AE133" i="2" s="1"/>
  <c r="AE134" i="2" s="1"/>
  <c r="AE135" i="2" s="1"/>
  <c r="AE136" i="2" s="1"/>
  <c r="AE137" i="2" s="1"/>
  <c r="AE139" i="2" s="1"/>
  <c r="AE140" i="2"/>
  <c r="AE141" i="2" s="1"/>
  <c r="AE176" i="2"/>
  <c r="AE142" i="2" s="1"/>
  <c r="AE143" i="2" s="1"/>
  <c r="AE144" i="2" s="1"/>
  <c r="AE145" i="2" s="1"/>
  <c r="AE146" i="2"/>
  <c r="AE147" i="2" s="1"/>
  <c r="AE148" i="2" s="1"/>
  <c r="AE149" i="2" s="1"/>
  <c r="AE150" i="2" s="1"/>
  <c r="AE151" i="2" s="1"/>
  <c r="AE152" i="2"/>
  <c r="AE153" i="2" s="1"/>
  <c r="AE154" i="2"/>
  <c r="AE155" i="2" s="1"/>
  <c r="AE156" i="2" s="1"/>
  <c r="AE157" i="2" s="1"/>
  <c r="AE158" i="2" s="1"/>
  <c r="AE159" i="2" s="1"/>
  <c r="AE160" i="2" s="1"/>
  <c r="AE161" i="2" s="1"/>
  <c r="AE162" i="2" s="1"/>
  <c r="AE163" i="2" s="1"/>
  <c r="AE164" i="2" s="1"/>
  <c r="AE165" i="2" s="1"/>
  <c r="AE166" i="2" s="1"/>
  <c r="AE167" i="2" s="1"/>
  <c r="AE168" i="2" s="1"/>
  <c r="AE169" i="2" s="1"/>
  <c r="AE170" i="2" s="1"/>
  <c r="AE171" i="2" s="1"/>
  <c r="AE172" i="2" s="1"/>
  <c r="AE173" i="2" s="1"/>
  <c r="AE174" i="2" s="1"/>
  <c r="AE175" i="2" s="1"/>
  <c r="AE177" i="2" s="1"/>
  <c r="AE178" i="2" s="1"/>
  <c r="AE179" i="2" s="1"/>
  <c r="AE180" i="2" s="1"/>
  <c r="AE181" i="2"/>
  <c r="AE182" i="2" s="1"/>
  <c r="AE183" i="2" s="1"/>
  <c r="AE184" i="2" s="1"/>
  <c r="AE185" i="2" s="1"/>
  <c r="AE186" i="2" s="1"/>
  <c r="AE187" i="2" s="1"/>
  <c r="AE188" i="2" s="1"/>
  <c r="AE189" i="2" s="1"/>
  <c r="AE190" i="2" s="1"/>
  <c r="AE191" i="2" s="1"/>
  <c r="AE192" i="2" s="1"/>
  <c r="AE193" i="2" s="1"/>
  <c r="AE194" i="2" s="1"/>
  <c r="AE195" i="2" s="1"/>
  <c r="AE196" i="2" s="1"/>
  <c r="AE197" i="2" s="1"/>
  <c r="AE198" i="2" s="1"/>
  <c r="AE199" i="2" s="1"/>
  <c r="AE200" i="2" s="1"/>
  <c r="AE201" i="2" s="1"/>
  <c r="AE202" i="2" s="1"/>
  <c r="AE203" i="2" s="1"/>
  <c r="AE204" i="2" s="1"/>
  <c r="AE205" i="2" s="1"/>
  <c r="AE206" i="2" s="1"/>
  <c r="AE207" i="2" s="1"/>
  <c r="AE208" i="2" s="1"/>
  <c r="AE209" i="2" s="1"/>
  <c r="AE210" i="2" s="1"/>
  <c r="AE211" i="2" s="1"/>
  <c r="AE212" i="2" s="1"/>
  <c r="AE213" i="2" s="1"/>
  <c r="AE214" i="2" s="1"/>
  <c r="AE215" i="2" s="1"/>
  <c r="AE216" i="2" s="1"/>
  <c r="AE219" i="2" s="1"/>
  <c r="AE220" i="2" s="1"/>
  <c r="AE221" i="2" s="1"/>
  <c r="AE222" i="2" s="1"/>
  <c r="AE223" i="2" s="1"/>
  <c r="AE224" i="2" s="1"/>
  <c r="AE225" i="2" s="1"/>
  <c r="AE226" i="2" s="1"/>
  <c r="AE227" i="2" s="1"/>
  <c r="AE230" i="2" s="1"/>
  <c r="AE231" i="2" s="1"/>
  <c r="AE232" i="2" s="1"/>
  <c r="AE233" i="2" s="1"/>
  <c r="AE234" i="2" s="1"/>
  <c r="AE235" i="2" s="1"/>
  <c r="AE236" i="2" s="1"/>
  <c r="AE237" i="2" s="1"/>
  <c r="AE238" i="2" s="1"/>
  <c r="AE239" i="2" s="1"/>
  <c r="AE240" i="2" s="1"/>
  <c r="AE241" i="2" s="1"/>
  <c r="AE242" i="2" s="1"/>
  <c r="AE243" i="2" s="1"/>
  <c r="AE244" i="2" s="1"/>
  <c r="AE245" i="2" s="1"/>
  <c r="AE246" i="2" s="1"/>
  <c r="AE247" i="2" s="1"/>
  <c r="AE248" i="2" s="1"/>
  <c r="AE249" i="2" s="1"/>
  <c r="AE250" i="2" s="1"/>
  <c r="AE251" i="2" s="1"/>
  <c r="AE252" i="2" s="1"/>
  <c r="AE253" i="2" s="1"/>
  <c r="AA71" i="2"/>
  <c r="AA72" i="2" s="1"/>
  <c r="AA73" i="2" s="1"/>
  <c r="AA74" i="2" s="1"/>
  <c r="AA75" i="2" s="1"/>
  <c r="AA76" i="2" s="1"/>
  <c r="AA77" i="2" s="1"/>
  <c r="AA78" i="2" s="1"/>
  <c r="AA79" i="2" s="1"/>
  <c r="AA80" i="2" s="1"/>
  <c r="AA81" i="2" s="1"/>
  <c r="AA82" i="2" s="1"/>
  <c r="AA83" i="2" s="1"/>
  <c r="AA84" i="2" s="1"/>
  <c r="AA85" i="2" s="1"/>
  <c r="AA86" i="2" s="1"/>
  <c r="AA87" i="2" s="1"/>
  <c r="AA88" i="2" s="1"/>
  <c r="AA89" i="2" s="1"/>
  <c r="AA90" i="2" s="1"/>
  <c r="AA91" i="2" s="1"/>
  <c r="AA92" i="2" s="1"/>
  <c r="AA93" i="2" s="1"/>
  <c r="AA94" i="2" s="1"/>
  <c r="AA95" i="2"/>
  <c r="AA96" i="2" s="1"/>
  <c r="AA97" i="2" s="1"/>
  <c r="AA98" i="2" s="1"/>
  <c r="AA99" i="2" s="1"/>
  <c r="AA100" i="2" s="1"/>
  <c r="AA101" i="2" s="1"/>
  <c r="AA102" i="2" s="1"/>
  <c r="AA103" i="2" s="1"/>
  <c r="AA104" i="2" s="1"/>
  <c r="AA105" i="2" s="1"/>
  <c r="AA106" i="2" s="1"/>
  <c r="AA107" i="2" s="1"/>
  <c r="AA108" i="2" s="1"/>
  <c r="AA109" i="2" s="1"/>
  <c r="AA110" i="2" s="1"/>
  <c r="AA111" i="2" s="1"/>
  <c r="AA112" i="2" s="1"/>
  <c r="AA113" i="2" s="1"/>
  <c r="AA114" i="2" s="1"/>
  <c r="AA115" i="2" s="1"/>
  <c r="AA116" i="2" s="1"/>
  <c r="AA117" i="2" s="1"/>
  <c r="AA118" i="2" s="1"/>
  <c r="AA119" i="2" s="1"/>
  <c r="AA120" i="2" s="1"/>
  <c r="AA121" i="2" s="1"/>
  <c r="AA122" i="2" s="1"/>
  <c r="AA124" i="2"/>
  <c r="AA125" i="2" s="1"/>
  <c r="AA126" i="2" s="1"/>
  <c r="AA127" i="2" s="1"/>
  <c r="AA128" i="2"/>
  <c r="AA129" i="2" s="1"/>
  <c r="AA130" i="2"/>
  <c r="AA131" i="2" s="1"/>
  <c r="AA132" i="2" s="1"/>
  <c r="AA133" i="2" s="1"/>
  <c r="AA134" i="2" s="1"/>
  <c r="AA135" i="2" s="1"/>
  <c r="AA136" i="2" s="1"/>
  <c r="AA137" i="2" s="1"/>
  <c r="AA139" i="2" s="1"/>
  <c r="AA140" i="2"/>
  <c r="AA141" i="2" s="1"/>
  <c r="AA176" i="2"/>
  <c r="AA142" i="2" s="1"/>
  <c r="AA143" i="2" s="1"/>
  <c r="AA144" i="2" s="1"/>
  <c r="AA145" i="2" s="1"/>
  <c r="AA146" i="2"/>
  <c r="AA147" i="2" s="1"/>
  <c r="AA148" i="2" s="1"/>
  <c r="AA149" i="2" s="1"/>
  <c r="AA150" i="2" s="1"/>
  <c r="AA151" i="2" s="1"/>
  <c r="AA152" i="2"/>
  <c r="AA153" i="2" s="1"/>
  <c r="AA154" i="2"/>
  <c r="AA155" i="2" s="1"/>
  <c r="AA156" i="2" s="1"/>
  <c r="AA157" i="2" s="1"/>
  <c r="AA158" i="2" s="1"/>
  <c r="AA159" i="2" s="1"/>
  <c r="AA160" i="2" s="1"/>
  <c r="AA161" i="2" s="1"/>
  <c r="AA162" i="2" s="1"/>
  <c r="AA163" i="2" s="1"/>
  <c r="AA164" i="2" s="1"/>
  <c r="AA165" i="2" s="1"/>
  <c r="AA166" i="2" s="1"/>
  <c r="AA167" i="2" s="1"/>
  <c r="AA168" i="2" s="1"/>
  <c r="AA169" i="2" s="1"/>
  <c r="AA170" i="2" s="1"/>
  <c r="AA171" i="2" s="1"/>
  <c r="AA172" i="2" s="1"/>
  <c r="AA173" i="2" s="1"/>
  <c r="AA174" i="2" s="1"/>
  <c r="AA175" i="2" s="1"/>
  <c r="AA177" i="2" s="1"/>
  <c r="AA178" i="2" s="1"/>
  <c r="AA179" i="2" s="1"/>
  <c r="AA180" i="2" s="1"/>
  <c r="AA181" i="2"/>
  <c r="AA182" i="2" s="1"/>
  <c r="AA183" i="2" s="1"/>
  <c r="AA184" i="2" s="1"/>
  <c r="AA185" i="2" s="1"/>
  <c r="AA186" i="2" s="1"/>
  <c r="AA187" i="2" s="1"/>
  <c r="AA188" i="2" s="1"/>
  <c r="AA189" i="2" s="1"/>
  <c r="AA190" i="2" s="1"/>
  <c r="AA191" i="2" s="1"/>
  <c r="AA192" i="2" s="1"/>
  <c r="AA193" i="2" s="1"/>
  <c r="AA194" i="2" s="1"/>
  <c r="AA195" i="2" s="1"/>
  <c r="AA196" i="2" s="1"/>
  <c r="AA197" i="2" s="1"/>
  <c r="AA198" i="2" s="1"/>
  <c r="AA199" i="2" s="1"/>
  <c r="AA200" i="2" s="1"/>
  <c r="AA201" i="2" s="1"/>
  <c r="AA202" i="2" s="1"/>
  <c r="AA203" i="2" s="1"/>
  <c r="AA204" i="2" s="1"/>
  <c r="AA205" i="2" s="1"/>
  <c r="AA206" i="2" s="1"/>
  <c r="AA207" i="2" s="1"/>
  <c r="AA208" i="2" s="1"/>
  <c r="AA209" i="2" s="1"/>
  <c r="AA210" i="2" s="1"/>
  <c r="AA211" i="2" s="1"/>
  <c r="AA212" i="2" s="1"/>
  <c r="AA213" i="2" s="1"/>
  <c r="AA214" i="2" s="1"/>
  <c r="AA215" i="2" s="1"/>
  <c r="AA216" i="2" s="1"/>
  <c r="AA219" i="2" s="1"/>
  <c r="AA220" i="2" s="1"/>
  <c r="AA221" i="2" s="1"/>
  <c r="AA222" i="2" s="1"/>
  <c r="AA223" i="2" s="1"/>
  <c r="AA224" i="2" s="1"/>
  <c r="AA225" i="2" s="1"/>
  <c r="AA226" i="2" s="1"/>
  <c r="AA227" i="2" s="1"/>
  <c r="AA230" i="2" s="1"/>
  <c r="AA231" i="2" s="1"/>
  <c r="AA232" i="2" s="1"/>
  <c r="AA233" i="2" s="1"/>
  <c r="AA234" i="2" s="1"/>
  <c r="AA235" i="2" s="1"/>
  <c r="AA236" i="2" s="1"/>
  <c r="AA237" i="2" s="1"/>
  <c r="AA238" i="2" s="1"/>
  <c r="AA239" i="2" s="1"/>
  <c r="AA240" i="2" s="1"/>
  <c r="AA241" i="2" s="1"/>
  <c r="AA242" i="2" s="1"/>
  <c r="AA243" i="2" s="1"/>
  <c r="AA244" i="2" s="1"/>
  <c r="AA245" i="2" s="1"/>
  <c r="AA246" i="2" s="1"/>
  <c r="AA247" i="2" s="1"/>
  <c r="AA248" i="2" s="1"/>
  <c r="AA249" i="2" s="1"/>
  <c r="AA250" i="2" s="1"/>
  <c r="AA251" i="2" s="1"/>
  <c r="AA252" i="2" s="1"/>
  <c r="AA253" i="2" s="1"/>
  <c r="AF71" i="2"/>
  <c r="AF72" i="2" s="1"/>
  <c r="AF73" i="2" s="1"/>
  <c r="AF74" i="2" s="1"/>
  <c r="AF75" i="2" s="1"/>
  <c r="AF76" i="2" s="1"/>
  <c r="AF77" i="2" s="1"/>
  <c r="AF78" i="2" s="1"/>
  <c r="AF79" i="2" s="1"/>
  <c r="AF80" i="2" s="1"/>
  <c r="AF81" i="2" s="1"/>
  <c r="AF82" i="2" s="1"/>
  <c r="AF83" i="2" s="1"/>
  <c r="AF84" i="2" s="1"/>
  <c r="AF85" i="2" s="1"/>
  <c r="AF86" i="2" s="1"/>
  <c r="AF87" i="2" s="1"/>
  <c r="AF88" i="2" s="1"/>
  <c r="AF89" i="2" s="1"/>
  <c r="AF90" i="2" s="1"/>
  <c r="AF91" i="2" s="1"/>
  <c r="AF92" i="2" s="1"/>
  <c r="AF93" i="2" s="1"/>
  <c r="AF94" i="2" s="1"/>
  <c r="AF95" i="2"/>
  <c r="AF96" i="2" s="1"/>
  <c r="AF97" i="2" s="1"/>
  <c r="AF98" i="2" s="1"/>
  <c r="AF99" i="2" s="1"/>
  <c r="AF100" i="2" s="1"/>
  <c r="AF101" i="2" s="1"/>
  <c r="AF102" i="2" s="1"/>
  <c r="AF103" i="2" s="1"/>
  <c r="AF104" i="2" s="1"/>
  <c r="AF105" i="2" s="1"/>
  <c r="AF106" i="2" s="1"/>
  <c r="AF107" i="2" s="1"/>
  <c r="AF108" i="2" s="1"/>
  <c r="AF109" i="2" s="1"/>
  <c r="AF110" i="2" s="1"/>
  <c r="AF111" i="2" s="1"/>
  <c r="AF112" i="2" s="1"/>
  <c r="AF113" i="2" s="1"/>
  <c r="AF114" i="2" s="1"/>
  <c r="AF115" i="2" s="1"/>
  <c r="AF116" i="2" s="1"/>
  <c r="AF117" i="2" s="1"/>
  <c r="AF118" i="2" s="1"/>
  <c r="AF119" i="2" s="1"/>
  <c r="AF120" i="2" s="1"/>
  <c r="AF121" i="2" s="1"/>
  <c r="AF122" i="2" s="1"/>
  <c r="AF124" i="2"/>
  <c r="AF125" i="2" s="1"/>
  <c r="AF126" i="2" s="1"/>
  <c r="AF127" i="2" s="1"/>
  <c r="AF128" i="2"/>
  <c r="AF129" i="2" s="1"/>
  <c r="AF130" i="2"/>
  <c r="AF131" i="2" s="1"/>
  <c r="AF132" i="2" s="1"/>
  <c r="AF133" i="2" s="1"/>
  <c r="AF134" i="2" s="1"/>
  <c r="AF135" i="2" s="1"/>
  <c r="AF136" i="2" s="1"/>
  <c r="AF137" i="2" s="1"/>
  <c r="AF139" i="2" s="1"/>
  <c r="AF140" i="2"/>
  <c r="AF141" i="2" s="1"/>
  <c r="AF176" i="2"/>
  <c r="AF142" i="2" s="1"/>
  <c r="AF143" i="2" s="1"/>
  <c r="AF144" i="2" s="1"/>
  <c r="AF145" i="2" s="1"/>
  <c r="AF146" i="2"/>
  <c r="AF147" i="2" s="1"/>
  <c r="AF148" i="2" s="1"/>
  <c r="AF149" i="2" s="1"/>
  <c r="AF150" i="2" s="1"/>
  <c r="AF151" i="2" s="1"/>
  <c r="AF152" i="2"/>
  <c r="AF153" i="2" s="1"/>
  <c r="AF154" i="2"/>
  <c r="AF155" i="2" s="1"/>
  <c r="AF156" i="2" s="1"/>
  <c r="AF157" i="2" s="1"/>
  <c r="AF158" i="2" s="1"/>
  <c r="AF159" i="2" s="1"/>
  <c r="AF160" i="2" s="1"/>
  <c r="AF161" i="2" s="1"/>
  <c r="AF162" i="2" s="1"/>
  <c r="AF163" i="2" s="1"/>
  <c r="AF164" i="2" s="1"/>
  <c r="AF165" i="2" s="1"/>
  <c r="AF166" i="2" s="1"/>
  <c r="AF167" i="2" s="1"/>
  <c r="AF168" i="2" s="1"/>
  <c r="AF169" i="2" s="1"/>
  <c r="AF170" i="2" s="1"/>
  <c r="AF171" i="2" s="1"/>
  <c r="AF172" i="2" s="1"/>
  <c r="AF173" i="2" s="1"/>
  <c r="AF174" i="2" s="1"/>
  <c r="AF175" i="2" s="1"/>
  <c r="AF177" i="2" s="1"/>
  <c r="AF178" i="2" s="1"/>
  <c r="AF179" i="2" s="1"/>
  <c r="AF180" i="2" s="1"/>
  <c r="AF181" i="2"/>
  <c r="AF182" i="2" s="1"/>
  <c r="AF183" i="2" s="1"/>
  <c r="AF184" i="2" s="1"/>
  <c r="AF185" i="2" s="1"/>
  <c r="AF186" i="2" s="1"/>
  <c r="AF187" i="2" s="1"/>
  <c r="AF188" i="2" s="1"/>
  <c r="AF189" i="2" s="1"/>
  <c r="AF190" i="2" s="1"/>
  <c r="AF191" i="2" s="1"/>
  <c r="AF192" i="2" s="1"/>
  <c r="AF193" i="2" s="1"/>
  <c r="AF194" i="2" s="1"/>
  <c r="AF195" i="2" s="1"/>
  <c r="AF196" i="2" s="1"/>
  <c r="AF197" i="2" s="1"/>
  <c r="AF198" i="2" s="1"/>
  <c r="AF199" i="2" s="1"/>
  <c r="AF200" i="2" s="1"/>
  <c r="AF201" i="2" s="1"/>
  <c r="AF202" i="2" s="1"/>
  <c r="AF203" i="2" s="1"/>
  <c r="AF204" i="2" s="1"/>
  <c r="AF205" i="2" s="1"/>
  <c r="AF206" i="2" s="1"/>
  <c r="AF207" i="2" s="1"/>
  <c r="AF208" i="2" s="1"/>
  <c r="AF209" i="2" s="1"/>
  <c r="AF210" i="2" s="1"/>
  <c r="AF211" i="2" s="1"/>
  <c r="AF212" i="2" s="1"/>
  <c r="AF213" i="2" s="1"/>
  <c r="AF214" i="2" s="1"/>
  <c r="AF215" i="2" s="1"/>
  <c r="AF216" i="2" s="1"/>
  <c r="AF219" i="2" s="1"/>
  <c r="AF220" i="2" s="1"/>
  <c r="AF221" i="2" s="1"/>
  <c r="AF222" i="2" s="1"/>
  <c r="AF223" i="2" s="1"/>
  <c r="AF224" i="2" s="1"/>
  <c r="AF225" i="2" s="1"/>
  <c r="AF226" i="2" s="1"/>
  <c r="AF227" i="2" s="1"/>
  <c r="AF230" i="2" s="1"/>
  <c r="AF231" i="2" s="1"/>
  <c r="AF232" i="2" s="1"/>
  <c r="AF233" i="2" s="1"/>
  <c r="AF234" i="2" s="1"/>
  <c r="AF235" i="2" s="1"/>
  <c r="AF236" i="2" s="1"/>
  <c r="AF237" i="2" s="1"/>
  <c r="AF238" i="2" s="1"/>
  <c r="AF239" i="2" s="1"/>
  <c r="AF240" i="2" s="1"/>
  <c r="AF241" i="2" s="1"/>
  <c r="AF242" i="2" s="1"/>
  <c r="AF243" i="2" s="1"/>
  <c r="AF244" i="2" s="1"/>
  <c r="AF245" i="2" s="1"/>
  <c r="AF246" i="2" s="1"/>
  <c r="AF247" i="2" s="1"/>
  <c r="AF248" i="2" s="1"/>
  <c r="AF249" i="2" s="1"/>
  <c r="AF250" i="2" s="1"/>
  <c r="AF251" i="2" s="1"/>
  <c r="AF252" i="2" s="1"/>
  <c r="AF253" i="2" s="1"/>
  <c r="AH71" i="2"/>
  <c r="AH72" i="2" s="1"/>
  <c r="AH73" i="2" s="1"/>
  <c r="AH74" i="2" s="1"/>
  <c r="AH75" i="2" s="1"/>
  <c r="AH76" i="2" s="1"/>
  <c r="AH77" i="2" s="1"/>
  <c r="AH78" i="2" s="1"/>
  <c r="AH79" i="2" s="1"/>
  <c r="AH80" i="2" s="1"/>
  <c r="AH81" i="2" s="1"/>
  <c r="AH82" i="2" s="1"/>
  <c r="AH83" i="2" s="1"/>
  <c r="AH84" i="2" s="1"/>
  <c r="AH85" i="2" s="1"/>
  <c r="AH86" i="2" s="1"/>
  <c r="AH87" i="2" s="1"/>
  <c r="AH88" i="2" s="1"/>
  <c r="AH89" i="2" s="1"/>
  <c r="AH90" i="2" s="1"/>
  <c r="AH91" i="2" s="1"/>
  <c r="AH92" i="2" s="1"/>
  <c r="AH93" i="2" s="1"/>
  <c r="AH94" i="2" s="1"/>
  <c r="AH95" i="2"/>
  <c r="AH96" i="2" s="1"/>
  <c r="AH97" i="2" s="1"/>
  <c r="AH98" i="2" s="1"/>
  <c r="AH99" i="2" s="1"/>
  <c r="AH100" i="2" s="1"/>
  <c r="AH101" i="2" s="1"/>
  <c r="AH102" i="2" s="1"/>
  <c r="AH103" i="2" s="1"/>
  <c r="AH104" i="2" s="1"/>
  <c r="AH105" i="2" s="1"/>
  <c r="AH106" i="2" s="1"/>
  <c r="AH107" i="2" s="1"/>
  <c r="AH108" i="2" s="1"/>
  <c r="AH109" i="2" s="1"/>
  <c r="AH110" i="2" s="1"/>
  <c r="AH111" i="2" s="1"/>
  <c r="AH112" i="2" s="1"/>
  <c r="AH113" i="2" s="1"/>
  <c r="AH114" i="2" s="1"/>
  <c r="AH115" i="2" s="1"/>
  <c r="AH116" i="2" s="1"/>
  <c r="AH117" i="2" s="1"/>
  <c r="AH118" i="2" s="1"/>
  <c r="AH119" i="2" s="1"/>
  <c r="AH120" i="2" s="1"/>
  <c r="AH121" i="2" s="1"/>
  <c r="AH122" i="2" s="1"/>
  <c r="AH124" i="2"/>
  <c r="AH125" i="2" s="1"/>
  <c r="AH126" i="2" s="1"/>
  <c r="AH127" i="2" s="1"/>
  <c r="AH128" i="2"/>
  <c r="AH129" i="2" s="1"/>
  <c r="AH130" i="2"/>
  <c r="AH131" i="2" s="1"/>
  <c r="AH132" i="2" s="1"/>
  <c r="AH133" i="2" s="1"/>
  <c r="AH134" i="2" s="1"/>
  <c r="AH135" i="2" s="1"/>
  <c r="AH136" i="2" s="1"/>
  <c r="AH137" i="2" s="1"/>
  <c r="AH139" i="2" s="1"/>
  <c r="AH140" i="2"/>
  <c r="AH141" i="2" s="1"/>
  <c r="AH176" i="2"/>
  <c r="AH142" i="2" s="1"/>
  <c r="AH143" i="2" s="1"/>
  <c r="AH144" i="2" s="1"/>
  <c r="AH145" i="2" s="1"/>
  <c r="AH146" i="2"/>
  <c r="AH147" i="2" s="1"/>
  <c r="AH148" i="2" s="1"/>
  <c r="AH149" i="2" s="1"/>
  <c r="AH150" i="2" s="1"/>
  <c r="AH151" i="2" s="1"/>
  <c r="AH152" i="2"/>
  <c r="AH153" i="2" s="1"/>
  <c r="AH154" i="2"/>
  <c r="AH155" i="2" s="1"/>
  <c r="AH156" i="2" s="1"/>
  <c r="AH157" i="2" s="1"/>
  <c r="AH158" i="2" s="1"/>
  <c r="AH159" i="2" s="1"/>
  <c r="AH160" i="2" s="1"/>
  <c r="AH161" i="2" s="1"/>
  <c r="AH162" i="2" s="1"/>
  <c r="AH163" i="2" s="1"/>
  <c r="AH164" i="2" s="1"/>
  <c r="AH165" i="2" s="1"/>
  <c r="AH166" i="2" s="1"/>
  <c r="AH167" i="2" s="1"/>
  <c r="AH168" i="2" s="1"/>
  <c r="AH169" i="2" s="1"/>
  <c r="AH170" i="2" s="1"/>
  <c r="AH171" i="2" s="1"/>
  <c r="AH172" i="2" s="1"/>
  <c r="AH173" i="2" s="1"/>
  <c r="AH174" i="2" s="1"/>
  <c r="AH175" i="2" s="1"/>
  <c r="AH177" i="2" s="1"/>
  <c r="AH178" i="2" s="1"/>
  <c r="AH179" i="2" s="1"/>
  <c r="AH180" i="2" s="1"/>
  <c r="AH181" i="2"/>
  <c r="AH182" i="2" s="1"/>
  <c r="AH183" i="2" s="1"/>
  <c r="AH184" i="2" s="1"/>
  <c r="AH185" i="2" s="1"/>
  <c r="AH186" i="2" s="1"/>
  <c r="AH187" i="2" s="1"/>
  <c r="AH188" i="2" s="1"/>
  <c r="AH189" i="2" s="1"/>
  <c r="AH190" i="2" s="1"/>
  <c r="AH191" i="2" s="1"/>
  <c r="AH192" i="2" s="1"/>
  <c r="AH193" i="2" s="1"/>
  <c r="AH194" i="2" s="1"/>
  <c r="AH195" i="2" s="1"/>
  <c r="AH196" i="2" s="1"/>
  <c r="AH197" i="2" s="1"/>
  <c r="AH198" i="2" s="1"/>
  <c r="AH199" i="2" s="1"/>
  <c r="AH200" i="2" s="1"/>
  <c r="AH201" i="2" s="1"/>
  <c r="AH202" i="2" s="1"/>
  <c r="AH203" i="2" s="1"/>
  <c r="AH204" i="2" s="1"/>
  <c r="AH205" i="2" s="1"/>
  <c r="AH206" i="2" s="1"/>
  <c r="AH207" i="2" s="1"/>
  <c r="AH208" i="2" s="1"/>
  <c r="AH209" i="2" s="1"/>
  <c r="AH210" i="2" s="1"/>
  <c r="AH211" i="2" s="1"/>
  <c r="AH212" i="2" s="1"/>
  <c r="AH213" i="2" s="1"/>
  <c r="AH214" i="2" s="1"/>
  <c r="AH215" i="2" s="1"/>
  <c r="AH216" i="2" s="1"/>
  <c r="AH219" i="2" s="1"/>
  <c r="AH220" i="2" s="1"/>
  <c r="AH221" i="2" s="1"/>
  <c r="AH222" i="2" s="1"/>
  <c r="AH223" i="2" s="1"/>
  <c r="AH224" i="2" s="1"/>
  <c r="AH225" i="2" s="1"/>
  <c r="AH226" i="2" s="1"/>
  <c r="AH227" i="2" s="1"/>
  <c r="AH230" i="2" s="1"/>
  <c r="AH231" i="2" s="1"/>
  <c r="AH232" i="2" s="1"/>
  <c r="AH233" i="2" s="1"/>
  <c r="AH234" i="2" s="1"/>
  <c r="AH235" i="2" s="1"/>
  <c r="AH236" i="2" s="1"/>
  <c r="AH237" i="2" s="1"/>
  <c r="AH238" i="2" s="1"/>
  <c r="AH239" i="2" s="1"/>
  <c r="AH240" i="2" s="1"/>
  <c r="AH241" i="2" s="1"/>
  <c r="AH242" i="2" s="1"/>
  <c r="AH243" i="2" s="1"/>
  <c r="AH244" i="2" s="1"/>
  <c r="AH245" i="2" s="1"/>
  <c r="AH246" i="2" s="1"/>
  <c r="AH247" i="2" s="1"/>
  <c r="AH248" i="2" s="1"/>
  <c r="AH249" i="2" s="1"/>
  <c r="AH250" i="2" s="1"/>
  <c r="AH251" i="2" s="1"/>
  <c r="AH252" i="2" s="1"/>
  <c r="AH253" i="2" s="1"/>
  <c r="AL71" i="2"/>
  <c r="AL72" i="2" s="1"/>
  <c r="AL73" i="2" s="1"/>
  <c r="AL74" i="2" s="1"/>
  <c r="AL75" i="2" s="1"/>
  <c r="AL76" i="2" s="1"/>
  <c r="AL77" i="2" s="1"/>
  <c r="AL78" i="2" s="1"/>
  <c r="AL79" i="2" s="1"/>
  <c r="AL80" i="2" s="1"/>
  <c r="AL81" i="2" s="1"/>
  <c r="AL82" i="2" s="1"/>
  <c r="AL83" i="2" s="1"/>
  <c r="AL84" i="2" s="1"/>
  <c r="AL85" i="2" s="1"/>
  <c r="AL86" i="2" s="1"/>
  <c r="AL87" i="2" s="1"/>
  <c r="AL88" i="2" s="1"/>
  <c r="AL89" i="2" s="1"/>
  <c r="AL90" i="2" s="1"/>
  <c r="AL91" i="2" s="1"/>
  <c r="AL92" i="2" s="1"/>
  <c r="AL93" i="2" s="1"/>
  <c r="AL94" i="2" s="1"/>
  <c r="AL95" i="2"/>
  <c r="AL96" i="2" s="1"/>
  <c r="AL97" i="2" s="1"/>
  <c r="AL98" i="2" s="1"/>
  <c r="AL99" i="2" s="1"/>
  <c r="AL100" i="2" s="1"/>
  <c r="AL101" i="2" s="1"/>
  <c r="AL102" i="2" s="1"/>
  <c r="AL103" i="2" s="1"/>
  <c r="AL104" i="2" s="1"/>
  <c r="AL105" i="2" s="1"/>
  <c r="AL106" i="2" s="1"/>
  <c r="AL107" i="2" s="1"/>
  <c r="AL108" i="2" s="1"/>
  <c r="AL109" i="2" s="1"/>
  <c r="AL110" i="2" s="1"/>
  <c r="AL111" i="2" s="1"/>
  <c r="AL112" i="2" s="1"/>
  <c r="AL113" i="2" s="1"/>
  <c r="AL114" i="2" s="1"/>
  <c r="AL115" i="2" s="1"/>
  <c r="AL116" i="2" s="1"/>
  <c r="AL117" i="2" s="1"/>
  <c r="AL118" i="2" s="1"/>
  <c r="AL119" i="2" s="1"/>
  <c r="AL120" i="2" s="1"/>
  <c r="AL121" i="2" s="1"/>
  <c r="AL122" i="2" s="1"/>
  <c r="AL124" i="2"/>
  <c r="AL125" i="2" s="1"/>
  <c r="AL126" i="2" s="1"/>
  <c r="AL127" i="2" s="1"/>
  <c r="AL128" i="2"/>
  <c r="AL129" i="2" s="1"/>
  <c r="AL130" i="2"/>
  <c r="AL131" i="2" s="1"/>
  <c r="AL132" i="2" s="1"/>
  <c r="AL133" i="2" s="1"/>
  <c r="AL134" i="2" s="1"/>
  <c r="AL135" i="2" s="1"/>
  <c r="AL136" i="2" s="1"/>
  <c r="AL137" i="2" s="1"/>
  <c r="AL139" i="2" s="1"/>
  <c r="AL140" i="2"/>
  <c r="AL141" i="2" s="1"/>
  <c r="AL176" i="2"/>
  <c r="AL142" i="2" s="1"/>
  <c r="AL143" i="2" s="1"/>
  <c r="AL144" i="2" s="1"/>
  <c r="AL145" i="2" s="1"/>
  <c r="AL146" i="2"/>
  <c r="AL147" i="2" s="1"/>
  <c r="AL148" i="2" s="1"/>
  <c r="AL149" i="2" s="1"/>
  <c r="AL150" i="2" s="1"/>
  <c r="AL151" i="2" s="1"/>
  <c r="AL152" i="2"/>
  <c r="AL153" i="2" s="1"/>
  <c r="AL154" i="2"/>
  <c r="AL155" i="2" s="1"/>
  <c r="AL156" i="2" s="1"/>
  <c r="AL157" i="2" s="1"/>
  <c r="AL158" i="2" s="1"/>
  <c r="AL159" i="2" s="1"/>
  <c r="AL160" i="2" s="1"/>
  <c r="AL161" i="2" s="1"/>
  <c r="AL162" i="2" s="1"/>
  <c r="AL163" i="2" s="1"/>
  <c r="AL164" i="2" s="1"/>
  <c r="AL165" i="2" s="1"/>
  <c r="AL166" i="2" s="1"/>
  <c r="AL167" i="2" s="1"/>
  <c r="AL168" i="2" s="1"/>
  <c r="AL169" i="2" s="1"/>
  <c r="AL170" i="2" s="1"/>
  <c r="AL171" i="2" s="1"/>
  <c r="AL172" i="2" s="1"/>
  <c r="AL173" i="2" s="1"/>
  <c r="AL174" i="2" s="1"/>
  <c r="AL175" i="2" s="1"/>
  <c r="AL177" i="2" s="1"/>
  <c r="AL178" i="2" s="1"/>
  <c r="AL179" i="2" s="1"/>
  <c r="AL180" i="2" s="1"/>
  <c r="AL181" i="2"/>
  <c r="AL182" i="2" s="1"/>
  <c r="AL183" i="2" s="1"/>
  <c r="AL184" i="2" s="1"/>
  <c r="AL185" i="2" s="1"/>
  <c r="AL186" i="2" s="1"/>
  <c r="AL187" i="2" s="1"/>
  <c r="AL188" i="2" s="1"/>
  <c r="AL189" i="2" s="1"/>
  <c r="AL190" i="2" s="1"/>
  <c r="AL191" i="2" s="1"/>
  <c r="AL192" i="2" s="1"/>
  <c r="AL193" i="2" s="1"/>
  <c r="AL194" i="2" s="1"/>
  <c r="AL195" i="2" s="1"/>
  <c r="AL196" i="2" s="1"/>
  <c r="AL197" i="2" s="1"/>
  <c r="AL198" i="2" s="1"/>
  <c r="AL199" i="2" s="1"/>
  <c r="AL200" i="2" s="1"/>
  <c r="AL201" i="2" s="1"/>
  <c r="AL202" i="2" s="1"/>
  <c r="AL203" i="2" s="1"/>
  <c r="AL204" i="2" s="1"/>
  <c r="AL205" i="2" s="1"/>
  <c r="AL206" i="2" s="1"/>
  <c r="AL207" i="2" s="1"/>
  <c r="AL208" i="2" s="1"/>
  <c r="AL209" i="2" s="1"/>
  <c r="AL210" i="2" s="1"/>
  <c r="AL211" i="2" s="1"/>
  <c r="AL212" i="2" s="1"/>
  <c r="AL213" i="2" s="1"/>
  <c r="AL214" i="2" s="1"/>
  <c r="AL215" i="2" s="1"/>
  <c r="AL216" i="2" s="1"/>
  <c r="AL219" i="2" s="1"/>
  <c r="AL220" i="2" s="1"/>
  <c r="AL221" i="2" s="1"/>
  <c r="AL222" i="2" s="1"/>
  <c r="AL223" i="2" s="1"/>
  <c r="AL224" i="2" s="1"/>
  <c r="AL225" i="2" s="1"/>
  <c r="AL226" i="2" s="1"/>
  <c r="AL227" i="2" s="1"/>
  <c r="AL230" i="2" s="1"/>
  <c r="AL231" i="2" s="1"/>
  <c r="AL232" i="2" s="1"/>
  <c r="AL233" i="2" s="1"/>
  <c r="AL234" i="2" s="1"/>
  <c r="AL235" i="2" s="1"/>
  <c r="AL236" i="2" s="1"/>
  <c r="AL237" i="2" s="1"/>
  <c r="AL238" i="2" s="1"/>
  <c r="AL239" i="2" s="1"/>
  <c r="AL240" i="2" s="1"/>
  <c r="AL241" i="2" s="1"/>
  <c r="AL242" i="2" s="1"/>
  <c r="AL243" i="2" s="1"/>
  <c r="AL244" i="2" s="1"/>
  <c r="AL245" i="2" s="1"/>
  <c r="AL246" i="2" s="1"/>
  <c r="AL247" i="2" s="1"/>
  <c r="AL248" i="2" s="1"/>
  <c r="AL249" i="2" s="1"/>
  <c r="AL250" i="2" s="1"/>
  <c r="AL251" i="2" s="1"/>
  <c r="AL252" i="2" s="1"/>
  <c r="AL253" i="2" s="1"/>
  <c r="AG71" i="2"/>
  <c r="AG72" i="2" s="1"/>
  <c r="AG73" i="2" s="1"/>
  <c r="AG74" i="2" s="1"/>
  <c r="AG75" i="2" s="1"/>
  <c r="AG76" i="2" s="1"/>
  <c r="AG77" i="2" s="1"/>
  <c r="AG78" i="2" s="1"/>
  <c r="AG79" i="2" s="1"/>
  <c r="AG80" i="2" s="1"/>
  <c r="AG81" i="2" s="1"/>
  <c r="AG82" i="2" s="1"/>
  <c r="AG83" i="2" s="1"/>
  <c r="AG84" i="2" s="1"/>
  <c r="AG85" i="2" s="1"/>
  <c r="AG86" i="2" s="1"/>
  <c r="AG87" i="2" s="1"/>
  <c r="AG88" i="2" s="1"/>
  <c r="AG89" i="2" s="1"/>
  <c r="AG90" i="2" s="1"/>
  <c r="AG91" i="2" s="1"/>
  <c r="AG92" i="2" s="1"/>
  <c r="AG93" i="2" s="1"/>
  <c r="AG94" i="2" s="1"/>
  <c r="AG95" i="2"/>
  <c r="AG96" i="2" s="1"/>
  <c r="AG97" i="2" s="1"/>
  <c r="AG98" i="2" s="1"/>
  <c r="AG99" i="2" s="1"/>
  <c r="AG100" i="2" s="1"/>
  <c r="AG101" i="2" s="1"/>
  <c r="AG102" i="2" s="1"/>
  <c r="AG103" i="2" s="1"/>
  <c r="AG104" i="2" s="1"/>
  <c r="AG105" i="2" s="1"/>
  <c r="AG106" i="2" s="1"/>
  <c r="AG107" i="2" s="1"/>
  <c r="AG108" i="2" s="1"/>
  <c r="AG109" i="2" s="1"/>
  <c r="AG110" i="2" s="1"/>
  <c r="AG111" i="2" s="1"/>
  <c r="AG112" i="2" s="1"/>
  <c r="AG113" i="2" s="1"/>
  <c r="AG114" i="2" s="1"/>
  <c r="AG115" i="2" s="1"/>
  <c r="AG116" i="2" s="1"/>
  <c r="AG117" i="2" s="1"/>
  <c r="AG118" i="2" s="1"/>
  <c r="AG119" i="2" s="1"/>
  <c r="AG120" i="2" s="1"/>
  <c r="AG121" i="2" s="1"/>
  <c r="AG122" i="2" s="1"/>
  <c r="AG124" i="2"/>
  <c r="AG125" i="2" s="1"/>
  <c r="AG126" i="2" s="1"/>
  <c r="AG127" i="2" s="1"/>
  <c r="AG128" i="2"/>
  <c r="AG129" i="2" s="1"/>
  <c r="AG130" i="2"/>
  <c r="AG131" i="2" s="1"/>
  <c r="AG132" i="2" s="1"/>
  <c r="AG133" i="2" s="1"/>
  <c r="AG134" i="2" s="1"/>
  <c r="AG135" i="2" s="1"/>
  <c r="AG136" i="2" s="1"/>
  <c r="AG137" i="2" s="1"/>
  <c r="AG139" i="2" s="1"/>
  <c r="AG140" i="2"/>
  <c r="AG141" i="2" s="1"/>
  <c r="AG176" i="2"/>
  <c r="AG142" i="2" s="1"/>
  <c r="AG143" i="2" s="1"/>
  <c r="AG144" i="2" s="1"/>
  <c r="AG145" i="2" s="1"/>
  <c r="AG146" i="2"/>
  <c r="AG147" i="2" s="1"/>
  <c r="AG148" i="2" s="1"/>
  <c r="AG149" i="2" s="1"/>
  <c r="AG150" i="2" s="1"/>
  <c r="AG151" i="2" s="1"/>
  <c r="AG152" i="2"/>
  <c r="AG153" i="2" s="1"/>
  <c r="AG154" i="2"/>
  <c r="AG155" i="2" s="1"/>
  <c r="AG156" i="2" s="1"/>
  <c r="AG157" i="2" s="1"/>
  <c r="AG158" i="2" s="1"/>
  <c r="AG159" i="2" s="1"/>
  <c r="AG160" i="2" s="1"/>
  <c r="AG161" i="2" s="1"/>
  <c r="AG162" i="2" s="1"/>
  <c r="AG163" i="2" s="1"/>
  <c r="AG164" i="2" s="1"/>
  <c r="AG165" i="2" s="1"/>
  <c r="AG166" i="2" s="1"/>
  <c r="AG167" i="2" s="1"/>
  <c r="AG168" i="2" s="1"/>
  <c r="AG169" i="2" s="1"/>
  <c r="AG170" i="2" s="1"/>
  <c r="AG171" i="2" s="1"/>
  <c r="AG172" i="2" s="1"/>
  <c r="AG173" i="2" s="1"/>
  <c r="AG174" i="2" s="1"/>
  <c r="AG175" i="2" s="1"/>
  <c r="AG177" i="2" s="1"/>
  <c r="AG178" i="2" s="1"/>
  <c r="AG179" i="2" s="1"/>
  <c r="AG180" i="2" s="1"/>
  <c r="AG181" i="2"/>
  <c r="AG182" i="2" s="1"/>
  <c r="AG183" i="2" s="1"/>
  <c r="AG184" i="2" s="1"/>
  <c r="AG185" i="2" s="1"/>
  <c r="AG186" i="2" s="1"/>
  <c r="AG187" i="2" s="1"/>
  <c r="AG188" i="2" s="1"/>
  <c r="AG189" i="2" s="1"/>
  <c r="AG190" i="2" s="1"/>
  <c r="AG191" i="2" s="1"/>
  <c r="AG192" i="2" s="1"/>
  <c r="AG193" i="2" s="1"/>
  <c r="AG194" i="2" s="1"/>
  <c r="AG195" i="2" s="1"/>
  <c r="AG196" i="2" s="1"/>
  <c r="AG197" i="2" s="1"/>
  <c r="AG198" i="2" s="1"/>
  <c r="AG199" i="2" s="1"/>
  <c r="AG200" i="2" s="1"/>
  <c r="AG201" i="2" s="1"/>
  <c r="AG202" i="2" s="1"/>
  <c r="AG203" i="2" s="1"/>
  <c r="AG204" i="2" s="1"/>
  <c r="AG205" i="2" s="1"/>
  <c r="AG206" i="2" s="1"/>
  <c r="AG207" i="2" s="1"/>
  <c r="AG208" i="2" s="1"/>
  <c r="AG209" i="2" s="1"/>
  <c r="AG210" i="2" s="1"/>
  <c r="AG211" i="2" s="1"/>
  <c r="AG212" i="2" s="1"/>
  <c r="AG213" i="2" s="1"/>
  <c r="AG214" i="2" s="1"/>
  <c r="AG215" i="2" s="1"/>
  <c r="AG216" i="2" s="1"/>
  <c r="AG219" i="2" s="1"/>
  <c r="AG220" i="2" s="1"/>
  <c r="AG221" i="2" s="1"/>
  <c r="AG222" i="2" s="1"/>
  <c r="AG223" i="2" s="1"/>
  <c r="AG224" i="2" s="1"/>
  <c r="AG225" i="2" s="1"/>
  <c r="AG226" i="2" s="1"/>
  <c r="AG227" i="2" s="1"/>
  <c r="AG230" i="2" s="1"/>
  <c r="AG231" i="2" s="1"/>
  <c r="AG232" i="2" s="1"/>
  <c r="AG233" i="2" s="1"/>
  <c r="AG234" i="2" s="1"/>
  <c r="AG235" i="2" s="1"/>
  <c r="AG236" i="2" s="1"/>
  <c r="AG237" i="2" s="1"/>
  <c r="AG238" i="2" s="1"/>
  <c r="AG239" i="2" s="1"/>
  <c r="AG240" i="2" s="1"/>
  <c r="AG241" i="2" s="1"/>
  <c r="AG242" i="2" s="1"/>
  <c r="AG243" i="2" s="1"/>
  <c r="AG244" i="2" s="1"/>
  <c r="AG245" i="2" s="1"/>
  <c r="AG246" i="2" s="1"/>
  <c r="AG247" i="2" s="1"/>
  <c r="AG248" i="2" s="1"/>
  <c r="AG249" i="2" s="1"/>
  <c r="AG250" i="2" s="1"/>
  <c r="AG251" i="2" s="1"/>
  <c r="AG252" i="2" s="1"/>
  <c r="AG253" i="2" s="1"/>
  <c r="AI71" i="2"/>
  <c r="AI72" i="2" s="1"/>
  <c r="AI73" i="2" s="1"/>
  <c r="AI74" i="2" s="1"/>
  <c r="AI75" i="2" s="1"/>
  <c r="AI76" i="2" s="1"/>
  <c r="AI77" i="2" s="1"/>
  <c r="AI78" i="2" s="1"/>
  <c r="AI79" i="2" s="1"/>
  <c r="AI80" i="2" s="1"/>
  <c r="AI81" i="2" s="1"/>
  <c r="AI82" i="2" s="1"/>
  <c r="AI83" i="2" s="1"/>
  <c r="AI84" i="2" s="1"/>
  <c r="AI85" i="2" s="1"/>
  <c r="AI86" i="2" s="1"/>
  <c r="AI87" i="2" s="1"/>
  <c r="AI88" i="2" s="1"/>
  <c r="AI89" i="2" s="1"/>
  <c r="AI90" i="2" s="1"/>
  <c r="AI91" i="2" s="1"/>
  <c r="AI92" i="2" s="1"/>
  <c r="AI93" i="2" s="1"/>
  <c r="AI94" i="2" s="1"/>
  <c r="AI95" i="2"/>
  <c r="AI96" i="2" s="1"/>
  <c r="AI97" i="2" s="1"/>
  <c r="AI98" i="2" s="1"/>
  <c r="AI99" i="2" s="1"/>
  <c r="AI100" i="2" s="1"/>
  <c r="AI101" i="2" s="1"/>
  <c r="AI102" i="2" s="1"/>
  <c r="AI103" i="2" s="1"/>
  <c r="AI104" i="2" s="1"/>
  <c r="AI105" i="2" s="1"/>
  <c r="AI106" i="2" s="1"/>
  <c r="AI107" i="2" s="1"/>
  <c r="AI108" i="2" s="1"/>
  <c r="AI109" i="2" s="1"/>
  <c r="AI110" i="2" s="1"/>
  <c r="AI111" i="2" s="1"/>
  <c r="AI112" i="2" s="1"/>
  <c r="AI113" i="2" s="1"/>
  <c r="AI114" i="2" s="1"/>
  <c r="AI115" i="2" s="1"/>
  <c r="AI116" i="2" s="1"/>
  <c r="AI117" i="2" s="1"/>
  <c r="AI118" i="2" s="1"/>
  <c r="AI119" i="2" s="1"/>
  <c r="AI120" i="2" s="1"/>
  <c r="AI121" i="2" s="1"/>
  <c r="AI122" i="2" s="1"/>
  <c r="AI124" i="2"/>
  <c r="AI125" i="2" s="1"/>
  <c r="AI126" i="2" s="1"/>
  <c r="AI127" i="2" s="1"/>
  <c r="AI128" i="2"/>
  <c r="AI129" i="2" s="1"/>
  <c r="AI130" i="2"/>
  <c r="AI131" i="2" s="1"/>
  <c r="AI132" i="2" s="1"/>
  <c r="AI133" i="2" s="1"/>
  <c r="AI134" i="2" s="1"/>
  <c r="AI135" i="2" s="1"/>
  <c r="AI136" i="2" s="1"/>
  <c r="AI137" i="2" s="1"/>
  <c r="AI139" i="2" s="1"/>
  <c r="AI140" i="2"/>
  <c r="AI141" i="2" s="1"/>
  <c r="AI176" i="2"/>
  <c r="AI142" i="2" s="1"/>
  <c r="AI143" i="2" s="1"/>
  <c r="AI144" i="2" s="1"/>
  <c r="AI145" i="2" s="1"/>
  <c r="AI146" i="2"/>
  <c r="AI147" i="2" s="1"/>
  <c r="AI148" i="2" s="1"/>
  <c r="AI149" i="2" s="1"/>
  <c r="AI150" i="2" s="1"/>
  <c r="AI151" i="2" s="1"/>
  <c r="AI152" i="2"/>
  <c r="AI153" i="2" s="1"/>
  <c r="AI154" i="2"/>
  <c r="AI155" i="2" s="1"/>
  <c r="AI156" i="2" s="1"/>
  <c r="AI157" i="2" s="1"/>
  <c r="AI158" i="2" s="1"/>
  <c r="AI159" i="2" s="1"/>
  <c r="AI160" i="2" s="1"/>
  <c r="AI161" i="2" s="1"/>
  <c r="AI162" i="2" s="1"/>
  <c r="AI163" i="2" s="1"/>
  <c r="AI164" i="2" s="1"/>
  <c r="AI165" i="2" s="1"/>
  <c r="AI166" i="2" s="1"/>
  <c r="AI167" i="2" s="1"/>
  <c r="AI168" i="2" s="1"/>
  <c r="AI169" i="2" s="1"/>
  <c r="AI170" i="2" s="1"/>
  <c r="AI171" i="2" s="1"/>
  <c r="AI172" i="2" s="1"/>
  <c r="AI173" i="2" s="1"/>
  <c r="AI174" i="2" s="1"/>
  <c r="AI175" i="2" s="1"/>
  <c r="AI177" i="2" s="1"/>
  <c r="AI178" i="2" s="1"/>
  <c r="AI179" i="2" s="1"/>
  <c r="AI180" i="2" s="1"/>
  <c r="AI181" i="2"/>
  <c r="AI182" i="2" s="1"/>
  <c r="AI183" i="2" s="1"/>
  <c r="AI184" i="2" s="1"/>
  <c r="AI185" i="2" s="1"/>
  <c r="AI186" i="2" s="1"/>
  <c r="AI187" i="2" s="1"/>
  <c r="AI188" i="2" s="1"/>
  <c r="AI189" i="2" s="1"/>
  <c r="AI190" i="2" s="1"/>
  <c r="AI191" i="2" s="1"/>
  <c r="AI192" i="2" s="1"/>
  <c r="AI193" i="2" s="1"/>
  <c r="AI194" i="2" s="1"/>
  <c r="AI195" i="2" s="1"/>
  <c r="AI196" i="2" s="1"/>
  <c r="AI197" i="2" s="1"/>
  <c r="AI198" i="2" s="1"/>
  <c r="AI199" i="2" s="1"/>
  <c r="AI200" i="2" s="1"/>
  <c r="AI201" i="2" s="1"/>
  <c r="AI202" i="2" s="1"/>
  <c r="AI203" i="2" s="1"/>
  <c r="AI204" i="2" s="1"/>
  <c r="AI205" i="2" s="1"/>
  <c r="AI206" i="2" s="1"/>
  <c r="AI207" i="2" s="1"/>
  <c r="AI208" i="2" s="1"/>
  <c r="AI209" i="2" s="1"/>
  <c r="AI210" i="2" s="1"/>
  <c r="AI211" i="2" s="1"/>
  <c r="AI212" i="2" s="1"/>
  <c r="AI213" i="2" s="1"/>
  <c r="AI214" i="2" s="1"/>
  <c r="AI215" i="2" s="1"/>
  <c r="AI216" i="2" s="1"/>
  <c r="AI219" i="2" s="1"/>
  <c r="AI220" i="2" s="1"/>
  <c r="AI221" i="2" s="1"/>
  <c r="AI222" i="2" s="1"/>
  <c r="AI223" i="2" s="1"/>
  <c r="AI224" i="2" s="1"/>
  <c r="AI225" i="2" s="1"/>
  <c r="AI226" i="2" s="1"/>
  <c r="AI227" i="2" s="1"/>
  <c r="AI230" i="2" s="1"/>
  <c r="AI231" i="2" s="1"/>
  <c r="AI232" i="2" s="1"/>
  <c r="AI233" i="2" s="1"/>
  <c r="AI234" i="2" s="1"/>
  <c r="AI235" i="2" s="1"/>
  <c r="AI236" i="2" s="1"/>
  <c r="AI237" i="2" s="1"/>
  <c r="AI238" i="2" s="1"/>
  <c r="AI239" i="2" s="1"/>
  <c r="AI240" i="2" s="1"/>
  <c r="AI241" i="2" s="1"/>
  <c r="AI242" i="2" s="1"/>
  <c r="AI243" i="2" s="1"/>
  <c r="AI244" i="2" s="1"/>
  <c r="AI245" i="2" s="1"/>
  <c r="AI246" i="2" s="1"/>
  <c r="AI247" i="2" s="1"/>
  <c r="AI248" i="2" s="1"/>
  <c r="AI249" i="2" s="1"/>
  <c r="AI250" i="2" s="1"/>
  <c r="AI251" i="2" s="1"/>
  <c r="AI252" i="2" s="1"/>
  <c r="AI253" i="2" s="1"/>
  <c r="AD71" i="2"/>
  <c r="AD72" i="2" s="1"/>
  <c r="AD73" i="2" s="1"/>
  <c r="AD74" i="2" s="1"/>
  <c r="AD75" i="2" s="1"/>
  <c r="AD76" i="2" s="1"/>
  <c r="AD77" i="2" s="1"/>
  <c r="AD78" i="2" s="1"/>
  <c r="AD79" i="2" s="1"/>
  <c r="AD80" i="2" s="1"/>
  <c r="AD81" i="2" s="1"/>
  <c r="AD82" i="2" s="1"/>
  <c r="AD83" i="2" s="1"/>
  <c r="AD84" i="2" s="1"/>
  <c r="AD85" i="2" s="1"/>
  <c r="AD86" i="2" s="1"/>
  <c r="AD87" i="2" s="1"/>
  <c r="AD88" i="2" s="1"/>
  <c r="AD89" i="2" s="1"/>
  <c r="AD90" i="2" s="1"/>
  <c r="AD91" i="2" s="1"/>
  <c r="AD92" i="2" s="1"/>
  <c r="AD93" i="2" s="1"/>
  <c r="AD94" i="2" s="1"/>
  <c r="AD95" i="2"/>
  <c r="AD96" i="2" s="1"/>
  <c r="AD97" i="2" s="1"/>
  <c r="AD98" i="2" s="1"/>
  <c r="AD99" i="2" s="1"/>
  <c r="AD100" i="2" s="1"/>
  <c r="AD101" i="2" s="1"/>
  <c r="AD102" i="2" s="1"/>
  <c r="AD103" i="2" s="1"/>
  <c r="AD104" i="2" s="1"/>
  <c r="AD105" i="2" s="1"/>
  <c r="AD106" i="2" s="1"/>
  <c r="AD107" i="2" s="1"/>
  <c r="AD108" i="2" s="1"/>
  <c r="AD109" i="2" s="1"/>
  <c r="AD110" i="2" s="1"/>
  <c r="AD111" i="2" s="1"/>
  <c r="AD112" i="2" s="1"/>
  <c r="AD113" i="2" s="1"/>
  <c r="AD114" i="2" s="1"/>
  <c r="AD115" i="2" s="1"/>
  <c r="AD116" i="2" s="1"/>
  <c r="AD117" i="2" s="1"/>
  <c r="AD118" i="2" s="1"/>
  <c r="AD119" i="2" s="1"/>
  <c r="AD120" i="2" s="1"/>
  <c r="AD121" i="2" s="1"/>
  <c r="AD122" i="2" s="1"/>
  <c r="AD124" i="2"/>
  <c r="AD125" i="2" s="1"/>
  <c r="AD126" i="2" s="1"/>
  <c r="AD127" i="2" s="1"/>
  <c r="AD128" i="2"/>
  <c r="AD129" i="2" s="1"/>
  <c r="AD130" i="2"/>
  <c r="AD131" i="2" s="1"/>
  <c r="AD132" i="2" s="1"/>
  <c r="AD133" i="2" s="1"/>
  <c r="AD134" i="2" s="1"/>
  <c r="AD135" i="2" s="1"/>
  <c r="AD136" i="2" s="1"/>
  <c r="AD137" i="2" s="1"/>
  <c r="AD139" i="2" s="1"/>
  <c r="AD140" i="2"/>
  <c r="AD141" i="2" s="1"/>
  <c r="AD176" i="2"/>
  <c r="AD142" i="2" s="1"/>
  <c r="AD143" i="2" s="1"/>
  <c r="AD144" i="2" s="1"/>
  <c r="AD145" i="2" s="1"/>
  <c r="AD146" i="2"/>
  <c r="AD147" i="2" s="1"/>
  <c r="AD148" i="2" s="1"/>
  <c r="AD149" i="2" s="1"/>
  <c r="AD150" i="2" s="1"/>
  <c r="AD151" i="2" s="1"/>
  <c r="AD152" i="2"/>
  <c r="AD153" i="2" s="1"/>
  <c r="AD154" i="2"/>
  <c r="AD155" i="2" s="1"/>
  <c r="AD156" i="2" s="1"/>
  <c r="AD157" i="2" s="1"/>
  <c r="AD158" i="2" s="1"/>
  <c r="AD159" i="2" s="1"/>
  <c r="AD160" i="2" s="1"/>
  <c r="AD161" i="2" s="1"/>
  <c r="AD162" i="2" s="1"/>
  <c r="AD163" i="2" s="1"/>
  <c r="AD164" i="2" s="1"/>
  <c r="AD165" i="2" s="1"/>
  <c r="AD166" i="2" s="1"/>
  <c r="AD167" i="2" s="1"/>
  <c r="AD168" i="2" s="1"/>
  <c r="AD169" i="2" s="1"/>
  <c r="AD170" i="2" s="1"/>
  <c r="AD171" i="2" s="1"/>
  <c r="AD172" i="2" s="1"/>
  <c r="AD173" i="2" s="1"/>
  <c r="AD174" i="2" s="1"/>
  <c r="AD175" i="2" s="1"/>
  <c r="AD177" i="2" s="1"/>
  <c r="AD178" i="2" s="1"/>
  <c r="AD179" i="2" s="1"/>
  <c r="AD180" i="2" s="1"/>
  <c r="AD181" i="2"/>
  <c r="AD182" i="2" s="1"/>
  <c r="AD183" i="2" s="1"/>
  <c r="AD184" i="2" s="1"/>
  <c r="AD185" i="2" s="1"/>
  <c r="AD186" i="2" s="1"/>
  <c r="AD187" i="2" s="1"/>
  <c r="AD188" i="2" s="1"/>
  <c r="AD189" i="2" s="1"/>
  <c r="AD190" i="2" s="1"/>
  <c r="AD191" i="2" s="1"/>
  <c r="AD192" i="2" s="1"/>
  <c r="AD193" i="2" s="1"/>
  <c r="AD194" i="2" s="1"/>
  <c r="AD195" i="2" s="1"/>
  <c r="AD196" i="2" s="1"/>
  <c r="AD197" i="2" s="1"/>
  <c r="AD198" i="2" s="1"/>
  <c r="AD199" i="2" s="1"/>
  <c r="AD200" i="2" s="1"/>
  <c r="AD201" i="2" s="1"/>
  <c r="AD202" i="2" s="1"/>
  <c r="AD203" i="2" s="1"/>
  <c r="AD204" i="2" s="1"/>
  <c r="AD205" i="2" s="1"/>
  <c r="AD206" i="2" s="1"/>
  <c r="AD207" i="2" s="1"/>
  <c r="AD208" i="2" s="1"/>
  <c r="AD209" i="2" s="1"/>
  <c r="AD210" i="2" s="1"/>
  <c r="AD211" i="2" s="1"/>
  <c r="AD212" i="2" s="1"/>
  <c r="AD213" i="2" s="1"/>
  <c r="AD214" i="2" s="1"/>
  <c r="AD215" i="2" s="1"/>
  <c r="AD216" i="2" s="1"/>
  <c r="AD219" i="2" s="1"/>
  <c r="AD220" i="2" s="1"/>
  <c r="AD221" i="2" s="1"/>
  <c r="AD222" i="2" s="1"/>
  <c r="AD223" i="2" s="1"/>
  <c r="AD224" i="2" s="1"/>
  <c r="AD225" i="2" s="1"/>
  <c r="AD226" i="2" s="1"/>
  <c r="AD227" i="2" s="1"/>
  <c r="AD230" i="2" s="1"/>
  <c r="AD231" i="2" s="1"/>
  <c r="AD232" i="2" s="1"/>
  <c r="AD233" i="2" s="1"/>
  <c r="AD234" i="2" s="1"/>
  <c r="AD235" i="2" s="1"/>
  <c r="AD236" i="2" s="1"/>
  <c r="AD237" i="2" s="1"/>
  <c r="AD238" i="2" s="1"/>
  <c r="AD239" i="2" s="1"/>
  <c r="AD240" i="2" s="1"/>
  <c r="AD241" i="2" s="1"/>
  <c r="AD242" i="2" s="1"/>
  <c r="AD243" i="2" s="1"/>
  <c r="AD244" i="2" s="1"/>
  <c r="AD245" i="2" s="1"/>
  <c r="AD246" i="2" s="1"/>
  <c r="AD247" i="2" s="1"/>
  <c r="AD248" i="2" s="1"/>
  <c r="AD249" i="2" s="1"/>
  <c r="AD250" i="2" s="1"/>
  <c r="AD251" i="2" s="1"/>
  <c r="AD252" i="2" s="1"/>
  <c r="AD253" i="2" s="1"/>
  <c r="AB71" i="2"/>
  <c r="AB72" i="2" s="1"/>
  <c r="AB73" i="2" s="1"/>
  <c r="AB74" i="2" s="1"/>
  <c r="AB75" i="2" s="1"/>
  <c r="AB76" i="2" s="1"/>
  <c r="AB77" i="2" s="1"/>
  <c r="AB78" i="2" s="1"/>
  <c r="AB79" i="2" s="1"/>
  <c r="AB80" i="2" s="1"/>
  <c r="AB81" i="2" s="1"/>
  <c r="AB82" i="2" s="1"/>
  <c r="AB83" i="2" s="1"/>
  <c r="AB84" i="2" s="1"/>
  <c r="AB85" i="2" s="1"/>
  <c r="AB86" i="2" s="1"/>
  <c r="AB87" i="2" s="1"/>
  <c r="AB88" i="2" s="1"/>
  <c r="AB89" i="2" s="1"/>
  <c r="AB90" i="2" s="1"/>
  <c r="AB91" i="2" s="1"/>
  <c r="AB92" i="2" s="1"/>
  <c r="AB93" i="2" s="1"/>
  <c r="AB94" i="2" s="1"/>
  <c r="AB95" i="2"/>
  <c r="AB96" i="2" s="1"/>
  <c r="AB97" i="2" s="1"/>
  <c r="AB98" i="2" s="1"/>
  <c r="AB99" i="2" s="1"/>
  <c r="AB100" i="2" s="1"/>
  <c r="AB101" i="2" s="1"/>
  <c r="AB102" i="2" s="1"/>
  <c r="AB103" i="2" s="1"/>
  <c r="AB104" i="2" s="1"/>
  <c r="AB105" i="2" s="1"/>
  <c r="AB106" i="2" s="1"/>
  <c r="AB107" i="2" s="1"/>
  <c r="AB108" i="2" s="1"/>
  <c r="AB109" i="2" s="1"/>
  <c r="AB110" i="2" s="1"/>
  <c r="AB111" i="2" s="1"/>
  <c r="AB112" i="2" s="1"/>
  <c r="AB113" i="2" s="1"/>
  <c r="AB114" i="2" s="1"/>
  <c r="AB115" i="2" s="1"/>
  <c r="AB116" i="2" s="1"/>
  <c r="AB117" i="2" s="1"/>
  <c r="AB118" i="2" s="1"/>
  <c r="AB119" i="2" s="1"/>
  <c r="AB120" i="2" s="1"/>
  <c r="AB121" i="2" s="1"/>
  <c r="AB122" i="2" s="1"/>
  <c r="AB124" i="2"/>
  <c r="AB125" i="2" s="1"/>
  <c r="AB126" i="2" s="1"/>
  <c r="AB127" i="2" s="1"/>
  <c r="AB128" i="2"/>
  <c r="AB129" i="2" s="1"/>
  <c r="AB130" i="2"/>
  <c r="AB131" i="2" s="1"/>
  <c r="AB132" i="2" s="1"/>
  <c r="AB133" i="2" s="1"/>
  <c r="AB134" i="2" s="1"/>
  <c r="AB135" i="2" s="1"/>
  <c r="AB136" i="2" s="1"/>
  <c r="AB137" i="2" s="1"/>
  <c r="AB139" i="2" s="1"/>
  <c r="AB140" i="2"/>
  <c r="AB141" i="2" s="1"/>
  <c r="AB176" i="2"/>
  <c r="AB142" i="2" s="1"/>
  <c r="AB143" i="2" s="1"/>
  <c r="AB144" i="2" s="1"/>
  <c r="AB145" i="2" s="1"/>
  <c r="AB146" i="2"/>
  <c r="AB147" i="2" s="1"/>
  <c r="AB148" i="2" s="1"/>
  <c r="AB149" i="2" s="1"/>
  <c r="AB150" i="2" s="1"/>
  <c r="AB151" i="2" s="1"/>
  <c r="AB152" i="2"/>
  <c r="AB153" i="2" s="1"/>
  <c r="AB154" i="2"/>
  <c r="AB155" i="2" s="1"/>
  <c r="AB156" i="2" s="1"/>
  <c r="AB157" i="2" s="1"/>
  <c r="AB158" i="2" s="1"/>
  <c r="AB159" i="2" s="1"/>
  <c r="AB160" i="2" s="1"/>
  <c r="AB161" i="2" s="1"/>
  <c r="AB162" i="2" s="1"/>
  <c r="AB163" i="2" s="1"/>
  <c r="AB164" i="2" s="1"/>
  <c r="AB165" i="2" s="1"/>
  <c r="AB166" i="2" s="1"/>
  <c r="AB167" i="2" s="1"/>
  <c r="AB168" i="2" s="1"/>
  <c r="AB169" i="2" s="1"/>
  <c r="AB170" i="2" s="1"/>
  <c r="AB171" i="2" s="1"/>
  <c r="AB172" i="2" s="1"/>
  <c r="AB173" i="2" s="1"/>
  <c r="AB174" i="2" s="1"/>
  <c r="AB175" i="2" s="1"/>
  <c r="AB177" i="2" s="1"/>
  <c r="AB178" i="2" s="1"/>
  <c r="AB179" i="2" s="1"/>
  <c r="AB180" i="2" s="1"/>
  <c r="AB181" i="2"/>
  <c r="AB182" i="2" s="1"/>
  <c r="AB183" i="2" s="1"/>
  <c r="AB184" i="2" s="1"/>
  <c r="AB185" i="2" s="1"/>
  <c r="AB186" i="2" s="1"/>
  <c r="AB187" i="2" s="1"/>
  <c r="AB188" i="2" s="1"/>
  <c r="AB189" i="2" s="1"/>
  <c r="AB190" i="2" s="1"/>
  <c r="AB191" i="2" s="1"/>
  <c r="AB192" i="2" s="1"/>
  <c r="AB193" i="2" s="1"/>
  <c r="AB194" i="2" s="1"/>
  <c r="AB195" i="2" s="1"/>
  <c r="AB196" i="2" s="1"/>
  <c r="AB197" i="2" s="1"/>
  <c r="AB198" i="2" s="1"/>
  <c r="AB199" i="2" s="1"/>
  <c r="AB200" i="2" s="1"/>
  <c r="AB201" i="2" s="1"/>
  <c r="AB202" i="2" s="1"/>
  <c r="AB203" i="2" s="1"/>
  <c r="AB204" i="2" s="1"/>
  <c r="AB205" i="2" s="1"/>
  <c r="AB206" i="2" s="1"/>
  <c r="AB207" i="2" s="1"/>
  <c r="AB208" i="2" s="1"/>
  <c r="AB209" i="2" s="1"/>
  <c r="AB210" i="2" s="1"/>
  <c r="AB211" i="2" s="1"/>
  <c r="AB212" i="2" s="1"/>
  <c r="AB213" i="2" s="1"/>
  <c r="AB214" i="2" s="1"/>
  <c r="AB215" i="2" s="1"/>
  <c r="AB216" i="2" s="1"/>
  <c r="AB219" i="2" s="1"/>
  <c r="AB220" i="2" s="1"/>
  <c r="AB221" i="2" s="1"/>
  <c r="AB222" i="2" s="1"/>
  <c r="AB223" i="2" s="1"/>
  <c r="AB224" i="2" s="1"/>
  <c r="AB225" i="2" s="1"/>
  <c r="AB226" i="2" s="1"/>
  <c r="AB227" i="2" s="1"/>
  <c r="AB230" i="2" s="1"/>
  <c r="AB231" i="2" s="1"/>
  <c r="AB232" i="2" s="1"/>
  <c r="AB233" i="2" s="1"/>
  <c r="AB234" i="2" s="1"/>
  <c r="AB235" i="2" s="1"/>
  <c r="AB236" i="2" s="1"/>
  <c r="AB237" i="2" s="1"/>
  <c r="AB238" i="2" s="1"/>
  <c r="AB239" i="2" s="1"/>
  <c r="AB240" i="2" s="1"/>
  <c r="AB241" i="2" s="1"/>
  <c r="AB242" i="2" s="1"/>
  <c r="AB243" i="2" s="1"/>
  <c r="AB244" i="2" s="1"/>
  <c r="AB245" i="2" s="1"/>
  <c r="AB246" i="2" s="1"/>
  <c r="AB247" i="2" s="1"/>
  <c r="AB248" i="2" s="1"/>
  <c r="AB249" i="2" s="1"/>
  <c r="AB250" i="2" s="1"/>
  <c r="AB251" i="2" s="1"/>
  <c r="AB252" i="2" s="1"/>
  <c r="AB253" i="2" s="1"/>
  <c r="AC71" i="2"/>
  <c r="AC72" i="2" s="1"/>
  <c r="AC73" i="2" s="1"/>
  <c r="AC74" i="2" s="1"/>
  <c r="AC75" i="2" s="1"/>
  <c r="AC76" i="2" s="1"/>
  <c r="AC77" i="2" s="1"/>
  <c r="AC78" i="2" s="1"/>
  <c r="AC79" i="2" s="1"/>
  <c r="AC80" i="2" s="1"/>
  <c r="AC81" i="2" s="1"/>
  <c r="AC82" i="2" s="1"/>
  <c r="AC83" i="2" s="1"/>
  <c r="AC84" i="2" s="1"/>
  <c r="AC85" i="2" s="1"/>
  <c r="AC86" i="2" s="1"/>
  <c r="AC87" i="2" s="1"/>
  <c r="AC88" i="2" s="1"/>
  <c r="AC89" i="2" s="1"/>
  <c r="AC90" i="2" s="1"/>
  <c r="AC91" i="2" s="1"/>
  <c r="AC92" i="2" s="1"/>
  <c r="AC93" i="2" s="1"/>
  <c r="AC94" i="2" s="1"/>
  <c r="AC95" i="2"/>
  <c r="AC96" i="2" s="1"/>
  <c r="AC97" i="2" s="1"/>
  <c r="AC98" i="2" s="1"/>
  <c r="AC99" i="2" s="1"/>
  <c r="AC100" i="2" s="1"/>
  <c r="AC101" i="2" s="1"/>
  <c r="AC102" i="2" s="1"/>
  <c r="AC103" i="2" s="1"/>
  <c r="AC104" i="2" s="1"/>
  <c r="AC105" i="2" s="1"/>
  <c r="AC106" i="2" s="1"/>
  <c r="AC107" i="2" s="1"/>
  <c r="AC108" i="2" s="1"/>
  <c r="AC109" i="2" s="1"/>
  <c r="AC110" i="2" s="1"/>
  <c r="AC111" i="2" s="1"/>
  <c r="AC112" i="2" s="1"/>
  <c r="AC113" i="2" s="1"/>
  <c r="AC114" i="2" s="1"/>
  <c r="AC115" i="2" s="1"/>
  <c r="AC116" i="2" s="1"/>
  <c r="AC117" i="2" s="1"/>
  <c r="AC118" i="2" s="1"/>
  <c r="AC119" i="2" s="1"/>
  <c r="AC120" i="2" s="1"/>
  <c r="AC121" i="2" s="1"/>
  <c r="AC122" i="2" s="1"/>
  <c r="AC124" i="2"/>
  <c r="AC125" i="2" s="1"/>
  <c r="AC126" i="2" s="1"/>
  <c r="AC127" i="2" s="1"/>
  <c r="AC128" i="2"/>
  <c r="AC129" i="2" s="1"/>
  <c r="AC130" i="2"/>
  <c r="AC131" i="2" s="1"/>
  <c r="AC132" i="2" s="1"/>
  <c r="AC133" i="2" s="1"/>
  <c r="AC134" i="2" s="1"/>
  <c r="AC135" i="2" s="1"/>
  <c r="AC136" i="2" s="1"/>
  <c r="AC137" i="2" s="1"/>
  <c r="AC139" i="2" s="1"/>
  <c r="AC140" i="2"/>
  <c r="AC141" i="2" s="1"/>
  <c r="AC176" i="2"/>
  <c r="AC142" i="2" s="1"/>
  <c r="AC143" i="2" s="1"/>
  <c r="AC144" i="2" s="1"/>
  <c r="AC145" i="2" s="1"/>
  <c r="AC146" i="2"/>
  <c r="AC147" i="2" s="1"/>
  <c r="AC148" i="2" s="1"/>
  <c r="AC149" i="2" s="1"/>
  <c r="AC150" i="2" s="1"/>
  <c r="AC151" i="2" s="1"/>
  <c r="AC152" i="2"/>
  <c r="AC153" i="2" s="1"/>
  <c r="AC154" i="2"/>
  <c r="AC155" i="2" s="1"/>
  <c r="AC156" i="2" s="1"/>
  <c r="AC157" i="2" s="1"/>
  <c r="AC158" i="2" s="1"/>
  <c r="AC159" i="2" s="1"/>
  <c r="AC160" i="2" s="1"/>
  <c r="AC161" i="2" s="1"/>
  <c r="AC162" i="2" s="1"/>
  <c r="AC163" i="2" s="1"/>
  <c r="AC164" i="2" s="1"/>
  <c r="AC165" i="2" s="1"/>
  <c r="AC166" i="2" s="1"/>
  <c r="AC167" i="2" s="1"/>
  <c r="AC168" i="2" s="1"/>
  <c r="AC169" i="2" s="1"/>
  <c r="AC170" i="2" s="1"/>
  <c r="AC171" i="2" s="1"/>
  <c r="AC172" i="2" s="1"/>
  <c r="AC173" i="2" s="1"/>
  <c r="AC174" i="2" s="1"/>
  <c r="AC175" i="2" s="1"/>
  <c r="AC177" i="2" s="1"/>
  <c r="AC178" i="2" s="1"/>
  <c r="AC179" i="2" s="1"/>
  <c r="AC180" i="2" s="1"/>
  <c r="AC181" i="2"/>
  <c r="AC182" i="2" s="1"/>
  <c r="AC183" i="2" s="1"/>
  <c r="AC184" i="2" s="1"/>
  <c r="AC185" i="2" s="1"/>
  <c r="AC186" i="2" s="1"/>
  <c r="AC187" i="2" s="1"/>
  <c r="AC188" i="2" s="1"/>
  <c r="AC189" i="2" s="1"/>
  <c r="AC190" i="2" s="1"/>
  <c r="AC191" i="2" s="1"/>
  <c r="AC192" i="2" s="1"/>
  <c r="AC193" i="2" s="1"/>
  <c r="AC194" i="2" s="1"/>
  <c r="AC195" i="2" s="1"/>
  <c r="AC196" i="2" s="1"/>
  <c r="AC197" i="2" s="1"/>
  <c r="AC198" i="2" s="1"/>
  <c r="AC199" i="2" s="1"/>
  <c r="AC200" i="2" s="1"/>
  <c r="AC201" i="2" s="1"/>
  <c r="AC202" i="2" s="1"/>
  <c r="AC203" i="2" s="1"/>
  <c r="AC204" i="2" s="1"/>
  <c r="AC205" i="2" s="1"/>
  <c r="AC206" i="2" s="1"/>
  <c r="AC207" i="2" s="1"/>
  <c r="AC208" i="2" s="1"/>
  <c r="AC209" i="2" s="1"/>
  <c r="AC210" i="2" s="1"/>
  <c r="AC211" i="2" s="1"/>
  <c r="AC212" i="2" s="1"/>
  <c r="AC213" i="2" s="1"/>
  <c r="AC214" i="2" s="1"/>
  <c r="AC215" i="2" s="1"/>
  <c r="AC216" i="2" s="1"/>
  <c r="AC219" i="2" s="1"/>
  <c r="AC220" i="2" s="1"/>
  <c r="AC221" i="2" s="1"/>
  <c r="AC222" i="2" s="1"/>
  <c r="AC223" i="2" s="1"/>
  <c r="AC224" i="2" s="1"/>
  <c r="AC225" i="2" s="1"/>
  <c r="AC226" i="2" s="1"/>
  <c r="AC227" i="2" s="1"/>
  <c r="AC230" i="2" s="1"/>
  <c r="AC231" i="2" s="1"/>
  <c r="AC232" i="2" s="1"/>
  <c r="AC233" i="2" s="1"/>
  <c r="AC234" i="2" s="1"/>
  <c r="AC235" i="2" s="1"/>
  <c r="AC236" i="2" s="1"/>
  <c r="AC237" i="2" s="1"/>
  <c r="AC238" i="2" s="1"/>
  <c r="AC239" i="2" s="1"/>
  <c r="AC240" i="2" s="1"/>
  <c r="AC241" i="2" s="1"/>
  <c r="AC242" i="2" s="1"/>
  <c r="AC243" i="2" s="1"/>
  <c r="AC244" i="2" s="1"/>
  <c r="AC245" i="2" s="1"/>
  <c r="AC246" i="2" s="1"/>
  <c r="AC247" i="2" s="1"/>
  <c r="AC248" i="2" s="1"/>
  <c r="AC249" i="2" s="1"/>
  <c r="AC250" i="2" s="1"/>
  <c r="AC251" i="2" s="1"/>
  <c r="AC252" i="2" s="1"/>
  <c r="AC253" i="2" s="1"/>
  <c r="A71" i="2"/>
  <c r="B71" i="2" s="1"/>
  <c r="C71" i="2" s="1"/>
  <c r="A95" i="2"/>
  <c r="B95" i="2" s="1"/>
  <c r="C95" i="2" s="1"/>
  <c r="A124" i="2"/>
  <c r="A125" i="2" s="1"/>
  <c r="A128" i="2"/>
  <c r="B128" i="2" s="1"/>
  <c r="C128" i="2" s="1"/>
  <c r="A130" i="2"/>
  <c r="A140" i="2"/>
  <c r="B176" i="2"/>
  <c r="C176" i="2" s="1"/>
  <c r="A152" i="2"/>
  <c r="A153" i="2" s="1"/>
  <c r="A154" i="2"/>
  <c r="B154" i="2" s="1"/>
  <c r="C154" i="2" s="1"/>
  <c r="A181" i="2"/>
  <c r="V6" i="2" l="1"/>
  <c r="W138" i="2"/>
  <c r="V59" i="2"/>
  <c r="W47" i="2"/>
  <c r="V54" i="2"/>
  <c r="V62" i="2"/>
  <c r="A96" i="2"/>
  <c r="B96" i="2" s="1"/>
  <c r="C96" i="2" s="1"/>
  <c r="W251" i="2"/>
  <c r="V127" i="2"/>
  <c r="W245" i="2"/>
  <c r="W248" i="2"/>
  <c r="W53" i="2"/>
  <c r="W247" i="2"/>
  <c r="W55" i="2"/>
  <c r="W83" i="2"/>
  <c r="B148" i="2"/>
  <c r="C148" i="2" s="1"/>
  <c r="W249" i="2"/>
  <c r="W253" i="2"/>
  <c r="W112" i="2"/>
  <c r="B124" i="2"/>
  <c r="C124" i="2" s="1"/>
  <c r="V25" i="2"/>
  <c r="W238" i="2"/>
  <c r="B125" i="2"/>
  <c r="C125" i="2" s="1"/>
  <c r="A126" i="2"/>
  <c r="A127" i="2" s="1"/>
  <c r="W85" i="2"/>
  <c r="B152" i="2"/>
  <c r="C152" i="2" s="1"/>
  <c r="B147" i="2"/>
  <c r="C147" i="2" s="1"/>
  <c r="V187" i="2"/>
  <c r="V162" i="2"/>
  <c r="A155" i="2"/>
  <c r="A156" i="2" s="1"/>
  <c r="V178" i="2"/>
  <c r="V169" i="2"/>
  <c r="W252" i="2"/>
  <c r="V204" i="2"/>
  <c r="V196" i="2"/>
  <c r="V170" i="2"/>
  <c r="V154" i="2"/>
  <c r="W243" i="2"/>
  <c r="V48" i="2"/>
  <c r="V142" i="2"/>
  <c r="AC3" i="2"/>
  <c r="AC4" i="2" s="1"/>
  <c r="AC5" i="2" s="1"/>
  <c r="AC6" i="2" s="1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8" i="2" s="1"/>
  <c r="AC19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C45" i="2" s="1"/>
  <c r="AC46" i="2" s="1"/>
  <c r="AC48" i="2" s="1"/>
  <c r="AC49" i="2" s="1"/>
  <c r="AC50" i="2" s="1"/>
  <c r="AC51" i="2" s="1"/>
  <c r="AC52" i="2" s="1"/>
  <c r="AC53" i="2" s="1"/>
  <c r="AC54" i="2" s="1"/>
  <c r="AC55" i="2" s="1"/>
  <c r="AC56" i="2" s="1"/>
  <c r="AC57" i="2" s="1"/>
  <c r="AC58" i="2" s="1"/>
  <c r="AC59" i="2" s="1"/>
  <c r="AC60" i="2" s="1"/>
  <c r="AC61" i="2" s="1"/>
  <c r="AC62" i="2" s="1"/>
  <c r="AC63" i="2" s="1"/>
  <c r="AC64" i="2" s="1"/>
  <c r="AC65" i="2" s="1"/>
  <c r="AC66" i="2" s="1"/>
  <c r="AC67" i="2" s="1"/>
  <c r="AC68" i="2" s="1"/>
  <c r="AC69" i="2" s="1"/>
  <c r="AC70" i="2" s="1"/>
  <c r="W241" i="2"/>
  <c r="A2" i="2"/>
  <c r="A3" i="2" s="1"/>
  <c r="A4" i="2" s="1"/>
  <c r="V16" i="2"/>
  <c r="V176" i="2"/>
  <c r="W239" i="2"/>
  <c r="W104" i="2"/>
  <c r="A72" i="2"/>
  <c r="B72" i="2" s="1"/>
  <c r="C72" i="2" s="1"/>
  <c r="AE20" i="2"/>
  <c r="AE21" i="2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E59" i="2" s="1"/>
  <c r="AE60" i="2" s="1"/>
  <c r="AE61" i="2" s="1"/>
  <c r="AE62" i="2" s="1"/>
  <c r="AE63" i="2" s="1"/>
  <c r="AE64" i="2" s="1"/>
  <c r="AE65" i="2" s="1"/>
  <c r="AE66" i="2" s="1"/>
  <c r="AE67" i="2" s="1"/>
  <c r="AE68" i="2" s="1"/>
  <c r="AE69" i="2" s="1"/>
  <c r="AE70" i="2" s="1"/>
  <c r="AH20" i="2"/>
  <c r="AH21" i="2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H45" i="2" s="1"/>
  <c r="AH46" i="2" s="1"/>
  <c r="AH48" i="2" s="1"/>
  <c r="AH49" i="2" s="1"/>
  <c r="AH50" i="2" s="1"/>
  <c r="AH51" i="2" s="1"/>
  <c r="AH52" i="2" s="1"/>
  <c r="AH53" i="2" s="1"/>
  <c r="AH54" i="2" s="1"/>
  <c r="AH55" i="2" s="1"/>
  <c r="AH56" i="2" s="1"/>
  <c r="AH57" i="2" s="1"/>
  <c r="AH58" i="2" s="1"/>
  <c r="AH59" i="2" s="1"/>
  <c r="AH60" i="2" s="1"/>
  <c r="AH61" i="2" s="1"/>
  <c r="AH62" i="2" s="1"/>
  <c r="AH63" i="2" s="1"/>
  <c r="AH64" i="2" s="1"/>
  <c r="AH65" i="2" s="1"/>
  <c r="AH66" i="2" s="1"/>
  <c r="AH67" i="2" s="1"/>
  <c r="AH68" i="2" s="1"/>
  <c r="AH69" i="2" s="1"/>
  <c r="AH70" i="2" s="1"/>
  <c r="B140" i="2"/>
  <c r="C140" i="2" s="1"/>
  <c r="A141" i="2"/>
  <c r="B141" i="2" s="1"/>
  <c r="C141" i="2" s="1"/>
  <c r="B130" i="2"/>
  <c r="C130" i="2" s="1"/>
  <c r="A131" i="2"/>
  <c r="B131" i="2" s="1"/>
  <c r="C131" i="2" s="1"/>
  <c r="D21" i="2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20" i="2"/>
  <c r="B150" i="2"/>
  <c r="C150" i="2" s="1"/>
  <c r="AI21" i="2"/>
  <c r="AI22" i="2" s="1"/>
  <c r="AI23" i="2" s="1"/>
  <c r="AI24" i="2" s="1"/>
  <c r="AI25" i="2" s="1"/>
  <c r="AI26" i="2" s="1"/>
  <c r="AI27" i="2" s="1"/>
  <c r="AI28" i="2" s="1"/>
  <c r="AI29" i="2" s="1"/>
  <c r="AI30" i="2" s="1"/>
  <c r="AI31" i="2" s="1"/>
  <c r="AI32" i="2" s="1"/>
  <c r="AI33" i="2" s="1"/>
  <c r="AI34" i="2" s="1"/>
  <c r="AI35" i="2" s="1"/>
  <c r="AI36" i="2" s="1"/>
  <c r="AI37" i="2" s="1"/>
  <c r="AI38" i="2" s="1"/>
  <c r="AI39" i="2" s="1"/>
  <c r="AI40" i="2" s="1"/>
  <c r="AI41" i="2" s="1"/>
  <c r="AI42" i="2" s="1"/>
  <c r="AI43" i="2" s="1"/>
  <c r="AI44" i="2" s="1"/>
  <c r="AI45" i="2" s="1"/>
  <c r="AI46" i="2" s="1"/>
  <c r="AI48" i="2" s="1"/>
  <c r="AI49" i="2" s="1"/>
  <c r="AI50" i="2" s="1"/>
  <c r="AI51" i="2" s="1"/>
  <c r="AI52" i="2" s="1"/>
  <c r="AI53" i="2" s="1"/>
  <c r="AI54" i="2" s="1"/>
  <c r="AI55" i="2" s="1"/>
  <c r="AI56" i="2" s="1"/>
  <c r="AI57" i="2" s="1"/>
  <c r="AI58" i="2" s="1"/>
  <c r="AI59" i="2" s="1"/>
  <c r="AI60" i="2" s="1"/>
  <c r="AI61" i="2" s="1"/>
  <c r="AI62" i="2" s="1"/>
  <c r="AI63" i="2" s="1"/>
  <c r="AI64" i="2" s="1"/>
  <c r="AI65" i="2" s="1"/>
  <c r="AI66" i="2" s="1"/>
  <c r="AI67" i="2" s="1"/>
  <c r="AI68" i="2" s="1"/>
  <c r="AI69" i="2" s="1"/>
  <c r="AI70" i="2" s="1"/>
  <c r="AI20" i="2"/>
  <c r="AF21" i="2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AF46" i="2" s="1"/>
  <c r="AF48" i="2" s="1"/>
  <c r="AF49" i="2" s="1"/>
  <c r="AF50" i="2" s="1"/>
  <c r="AF51" i="2" s="1"/>
  <c r="AF52" i="2" s="1"/>
  <c r="AF53" i="2" s="1"/>
  <c r="AF54" i="2" s="1"/>
  <c r="AF55" i="2" s="1"/>
  <c r="AF56" i="2" s="1"/>
  <c r="AF57" i="2" s="1"/>
  <c r="AF58" i="2" s="1"/>
  <c r="AF59" i="2" s="1"/>
  <c r="AF60" i="2" s="1"/>
  <c r="AF61" i="2" s="1"/>
  <c r="AF62" i="2" s="1"/>
  <c r="AF63" i="2" s="1"/>
  <c r="AF64" i="2" s="1"/>
  <c r="AF65" i="2" s="1"/>
  <c r="AF66" i="2" s="1"/>
  <c r="AF67" i="2" s="1"/>
  <c r="AF68" i="2" s="1"/>
  <c r="AF69" i="2" s="1"/>
  <c r="AF70" i="2" s="1"/>
  <c r="AF20" i="2"/>
  <c r="V246" i="2"/>
  <c r="W246" i="2"/>
  <c r="B146" i="2"/>
  <c r="C146" i="2" s="1"/>
  <c r="B153" i="2"/>
  <c r="C153" i="2" s="1"/>
  <c r="AG21" i="2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8" i="2" s="1"/>
  <c r="AG49" i="2" s="1"/>
  <c r="AG50" i="2" s="1"/>
  <c r="AG51" i="2" s="1"/>
  <c r="AG52" i="2" s="1"/>
  <c r="AG53" i="2" s="1"/>
  <c r="AG54" i="2" s="1"/>
  <c r="AG55" i="2" s="1"/>
  <c r="AG56" i="2" s="1"/>
  <c r="AG57" i="2" s="1"/>
  <c r="AG58" i="2" s="1"/>
  <c r="AG59" i="2" s="1"/>
  <c r="AG60" i="2" s="1"/>
  <c r="AG61" i="2" s="1"/>
  <c r="AG62" i="2" s="1"/>
  <c r="AG63" i="2" s="1"/>
  <c r="AG64" i="2" s="1"/>
  <c r="AG65" i="2" s="1"/>
  <c r="AG66" i="2" s="1"/>
  <c r="AG67" i="2" s="1"/>
  <c r="AG68" i="2" s="1"/>
  <c r="AG69" i="2" s="1"/>
  <c r="AG70" i="2" s="1"/>
  <c r="B149" i="2"/>
  <c r="C149" i="2" s="1"/>
  <c r="A182" i="2"/>
  <c r="B181" i="2"/>
  <c r="C181" i="2" s="1"/>
  <c r="A129" i="2"/>
  <c r="B129" i="2" s="1"/>
  <c r="C129" i="2" s="1"/>
  <c r="AL21" i="2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L36" i="2" s="1"/>
  <c r="AL37" i="2" s="1"/>
  <c r="AL38" i="2" s="1"/>
  <c r="AL39" i="2" s="1"/>
  <c r="AL40" i="2" s="1"/>
  <c r="AL41" i="2" s="1"/>
  <c r="AL42" i="2" s="1"/>
  <c r="AL43" i="2" s="1"/>
  <c r="AL44" i="2" s="1"/>
  <c r="AL45" i="2" s="1"/>
  <c r="AL46" i="2" s="1"/>
  <c r="AL48" i="2" s="1"/>
  <c r="AL49" i="2" s="1"/>
  <c r="AL50" i="2" s="1"/>
  <c r="AL51" i="2" s="1"/>
  <c r="AL52" i="2" s="1"/>
  <c r="AL53" i="2" s="1"/>
  <c r="AL54" i="2" s="1"/>
  <c r="AL55" i="2" s="1"/>
  <c r="AL56" i="2" s="1"/>
  <c r="AL57" i="2" s="1"/>
  <c r="AL58" i="2" s="1"/>
  <c r="AL59" i="2" s="1"/>
  <c r="AL60" i="2" s="1"/>
  <c r="AL61" i="2" s="1"/>
  <c r="AL62" i="2" s="1"/>
  <c r="AL63" i="2" s="1"/>
  <c r="AL64" i="2" s="1"/>
  <c r="AL65" i="2" s="1"/>
  <c r="AL66" i="2" s="1"/>
  <c r="AL67" i="2" s="1"/>
  <c r="AL68" i="2" s="1"/>
  <c r="AL69" i="2" s="1"/>
  <c r="AL70" i="2" s="1"/>
  <c r="AL20" i="2"/>
  <c r="W244" i="2"/>
  <c r="V159" i="2"/>
  <c r="W11" i="2"/>
  <c r="W9" i="2"/>
  <c r="W7" i="2"/>
  <c r="W19" i="2"/>
  <c r="W16" i="2"/>
  <c r="W14" i="2"/>
  <c r="W13" i="2"/>
  <c r="W12" i="2"/>
  <c r="W204" i="2"/>
  <c r="W186" i="2"/>
  <c r="W170" i="2"/>
  <c r="W167" i="2"/>
  <c r="W163" i="2"/>
  <c r="W110" i="2"/>
  <c r="W108" i="2"/>
  <c r="W107" i="2"/>
  <c r="W106" i="2"/>
  <c r="W97" i="2"/>
  <c r="W62" i="2"/>
  <c r="K20" i="1"/>
  <c r="W208" i="2"/>
  <c r="W153" i="2"/>
  <c r="W172" i="2"/>
  <c r="V95" i="2"/>
  <c r="V66" i="2"/>
  <c r="W5" i="2"/>
  <c r="V34" i="2"/>
  <c r="V8" i="2"/>
  <c r="W21" i="2"/>
  <c r="W77" i="2"/>
  <c r="V74" i="2"/>
  <c r="W56" i="2"/>
  <c r="G212" i="2"/>
  <c r="W114" i="2"/>
  <c r="W102" i="2"/>
  <c r="W51" i="2"/>
  <c r="V94" i="2"/>
  <c r="W18" i="2"/>
  <c r="W111" i="2"/>
  <c r="W33" i="2"/>
  <c r="W20" i="2"/>
  <c r="V7" i="2"/>
  <c r="W15" i="2"/>
  <c r="W109" i="2"/>
  <c r="V118" i="2"/>
  <c r="V86" i="2"/>
  <c r="W79" i="2"/>
  <c r="W25" i="2"/>
  <c r="W113" i="2"/>
  <c r="W94" i="2"/>
  <c r="W86" i="2"/>
  <c r="V30" i="2"/>
  <c r="V4" i="2"/>
  <c r="V123" i="2"/>
  <c r="W4" i="2"/>
  <c r="W22" i="2"/>
  <c r="W115" i="2"/>
  <c r="W81" i="2"/>
  <c r="W41" i="2"/>
  <c r="V126" i="2"/>
  <c r="V91" i="2"/>
  <c r="W6" i="2"/>
  <c r="W149" i="2"/>
  <c r="W131" i="2"/>
  <c r="W120" i="2"/>
  <c r="V10" i="2"/>
  <c r="V41" i="2"/>
  <c r="V164" i="2"/>
  <c r="W3" i="2"/>
  <c r="W8" i="2"/>
  <c r="W174" i="2"/>
  <c r="W169" i="2"/>
  <c r="W164" i="2"/>
  <c r="W103" i="2"/>
  <c r="W43" i="2"/>
  <c r="V3" i="2"/>
  <c r="V18" i="2"/>
  <c r="V9" i="2"/>
  <c r="V113" i="2"/>
  <c r="V105" i="2"/>
  <c r="V89" i="2"/>
  <c r="V128" i="2"/>
  <c r="V171" i="2"/>
  <c r="W151" i="2"/>
  <c r="W105" i="2"/>
  <c r="W49" i="2"/>
  <c r="W210" i="2"/>
  <c r="V32" i="2"/>
  <c r="W122" i="2"/>
  <c r="V117" i="2"/>
  <c r="V44" i="2"/>
  <c r="V193" i="2"/>
  <c r="W179" i="2"/>
  <c r="W90" i="2"/>
  <c r="V60" i="2"/>
  <c r="V52" i="2"/>
  <c r="V150" i="2"/>
  <c r="W26" i="2"/>
  <c r="W206" i="2"/>
  <c r="W160" i="2"/>
  <c r="W127" i="2"/>
  <c r="W80" i="2"/>
  <c r="W50" i="2"/>
  <c r="W44" i="2"/>
  <c r="V15" i="2"/>
  <c r="V111" i="2"/>
  <c r="V71" i="2"/>
  <c r="W202" i="2"/>
  <c r="W182" i="2"/>
  <c r="V5" i="2"/>
  <c r="V11" i="2"/>
  <c r="V115" i="2"/>
  <c r="V107" i="2"/>
  <c r="V83" i="2"/>
  <c r="V51" i="2"/>
  <c r="V42" i="2"/>
  <c r="V139" i="2"/>
  <c r="V130" i="2"/>
  <c r="V207" i="2"/>
  <c r="V191" i="2"/>
  <c r="V182" i="2"/>
  <c r="V173" i="2"/>
  <c r="V157" i="2"/>
  <c r="W31" i="2"/>
  <c r="W23" i="2"/>
  <c r="W82" i="2"/>
  <c r="W75" i="2"/>
  <c r="W69" i="2"/>
  <c r="W52" i="2"/>
  <c r="V120" i="2"/>
  <c r="V88" i="2"/>
  <c r="V103" i="2"/>
  <c r="V63" i="2"/>
  <c r="W88" i="2"/>
  <c r="W71" i="2"/>
  <c r="W45" i="2"/>
  <c r="V185" i="2"/>
  <c r="W24" i="2"/>
  <c r="W191" i="2"/>
  <c r="W117" i="2"/>
  <c r="V40" i="2"/>
  <c r="V141" i="2"/>
  <c r="W73" i="2"/>
  <c r="V36" i="2"/>
  <c r="V98" i="2"/>
  <c r="V58" i="2"/>
  <c r="V50" i="2"/>
  <c r="V148" i="2"/>
  <c r="V20" i="2"/>
  <c r="W178" i="2"/>
  <c r="W129" i="2"/>
  <c r="W84" i="2"/>
  <c r="W54" i="2"/>
  <c r="W193" i="2"/>
  <c r="W171" i="2"/>
  <c r="V181" i="2"/>
  <c r="W46" i="2"/>
  <c r="V35" i="2"/>
  <c r="V121" i="2"/>
  <c r="V81" i="2"/>
  <c r="V65" i="2"/>
  <c r="V57" i="2"/>
  <c r="V49" i="2"/>
  <c r="V143" i="2"/>
  <c r="V205" i="2"/>
  <c r="W35" i="2"/>
  <c r="W28" i="2"/>
  <c r="W207" i="2"/>
  <c r="W205" i="2"/>
  <c r="W190" i="2"/>
  <c r="W181" i="2"/>
  <c r="W67" i="2"/>
  <c r="W176" i="2"/>
  <c r="V26" i="2"/>
  <c r="V112" i="2"/>
  <c r="V104" i="2"/>
  <c r="V72" i="2"/>
  <c r="V179" i="2"/>
  <c r="V146" i="2"/>
  <c r="W200" i="2"/>
  <c r="W126" i="2"/>
  <c r="W123" i="2"/>
  <c r="W99" i="2"/>
  <c r="W72" i="2"/>
  <c r="V33" i="2"/>
  <c r="V119" i="2"/>
  <c r="V87" i="2"/>
  <c r="V79" i="2"/>
  <c r="V55" i="2"/>
  <c r="V46" i="2"/>
  <c r="V203" i="2"/>
  <c r="V195" i="2"/>
  <c r="V186" i="2"/>
  <c r="V161" i="2"/>
  <c r="V153" i="2"/>
  <c r="W183" i="2"/>
  <c r="W142" i="2"/>
  <c r="W128" i="2"/>
  <c r="W89" i="2"/>
  <c r="W184" i="2"/>
  <c r="W203" i="2"/>
  <c r="V24" i="2"/>
  <c r="V110" i="2"/>
  <c r="V102" i="2"/>
  <c r="V210" i="2"/>
  <c r="W135" i="2"/>
  <c r="W64" i="2"/>
  <c r="V28" i="2"/>
  <c r="W65" i="2"/>
  <c r="V53" i="2"/>
  <c r="W177" i="2"/>
  <c r="W157" i="2"/>
  <c r="W152" i="2"/>
  <c r="W147" i="2"/>
  <c r="W141" i="2"/>
  <c r="W48" i="2"/>
  <c r="W42" i="2"/>
  <c r="W40" i="2"/>
  <c r="W195" i="2"/>
  <c r="W154" i="2"/>
  <c r="W118" i="2"/>
  <c r="W74" i="2"/>
  <c r="V14" i="2"/>
  <c r="V78" i="2"/>
  <c r="W30" i="2"/>
  <c r="W209" i="2"/>
  <c r="W159" i="2"/>
  <c r="W130" i="2"/>
  <c r="W91" i="2"/>
  <c r="W76" i="2"/>
  <c r="W32" i="2"/>
  <c r="W27" i="2"/>
  <c r="W197" i="2"/>
  <c r="W166" i="2"/>
  <c r="W161" i="2"/>
  <c r="W156" i="2"/>
  <c r="W132" i="2"/>
  <c r="W78" i="2"/>
  <c r="W34" i="2"/>
  <c r="W173" i="2"/>
  <c r="W168" i="2"/>
  <c r="W137" i="2"/>
  <c r="W93" i="2"/>
  <c r="W59" i="2"/>
  <c r="V37" i="2"/>
  <c r="V29" i="2"/>
  <c r="V21" i="2"/>
  <c r="V75" i="2"/>
  <c r="V67" i="2"/>
  <c r="V165" i="2"/>
  <c r="V149" i="2"/>
  <c r="W36" i="2"/>
  <c r="W29" i="2"/>
  <c r="W175" i="2"/>
  <c r="W158" i="2"/>
  <c r="W146" i="2"/>
  <c r="W143" i="2"/>
  <c r="W100" i="2"/>
  <c r="W95" i="2"/>
  <c r="W66" i="2"/>
  <c r="V19" i="2"/>
  <c r="V122" i="2"/>
  <c r="V114" i="2"/>
  <c r="V106" i="2"/>
  <c r="V90" i="2"/>
  <c r="V82" i="2"/>
  <c r="V137" i="2"/>
  <c r="V129" i="2"/>
  <c r="V206" i="2"/>
  <c r="V190" i="2"/>
  <c r="V172" i="2"/>
  <c r="W185" i="2"/>
  <c r="W180" i="2"/>
  <c r="W148" i="2"/>
  <c r="W140" i="2"/>
  <c r="W119" i="2"/>
  <c r="W92" i="2"/>
  <c r="W68" i="2"/>
  <c r="W61" i="2"/>
  <c r="V27" i="2"/>
  <c r="V97" i="2"/>
  <c r="V73" i="2"/>
  <c r="V136" i="2"/>
  <c r="V197" i="2"/>
  <c r="V163" i="2"/>
  <c r="V155" i="2"/>
  <c r="V147" i="2"/>
  <c r="W187" i="2"/>
  <c r="W150" i="2"/>
  <c r="W121" i="2"/>
  <c r="W116" i="2"/>
  <c r="W70" i="2"/>
  <c r="W58" i="2"/>
  <c r="W63" i="2"/>
  <c r="V70" i="2"/>
  <c r="V133" i="2"/>
  <c r="V202" i="2"/>
  <c r="V177" i="2"/>
  <c r="V160" i="2"/>
  <c r="V152" i="2"/>
  <c r="W37" i="2"/>
  <c r="W165" i="2"/>
  <c r="W136" i="2"/>
  <c r="W60" i="2"/>
  <c r="V31" i="2"/>
  <c r="V23" i="2"/>
  <c r="V13" i="2"/>
  <c r="V109" i="2"/>
  <c r="V101" i="2"/>
  <c r="V93" i="2"/>
  <c r="V85" i="2"/>
  <c r="V77" i="2"/>
  <c r="V69" i="2"/>
  <c r="V61" i="2"/>
  <c r="V132" i="2"/>
  <c r="V201" i="2"/>
  <c r="V184" i="2"/>
  <c r="V175" i="2"/>
  <c r="V167" i="2"/>
  <c r="V151" i="2"/>
  <c r="W155" i="2"/>
  <c r="W139" i="2"/>
  <c r="W133" i="2"/>
  <c r="W101" i="2"/>
  <c r="W96" i="2"/>
  <c r="V22" i="2"/>
  <c r="V12" i="2"/>
  <c r="V108" i="2"/>
  <c r="V92" i="2"/>
  <c r="V84" i="2"/>
  <c r="V76" i="2"/>
  <c r="V68" i="2"/>
  <c r="V140" i="2"/>
  <c r="V131" i="2"/>
  <c r="V208" i="2"/>
  <c r="V200" i="2"/>
  <c r="V183" i="2"/>
  <c r="V174" i="2"/>
  <c r="V166" i="2"/>
  <c r="W201" i="2"/>
  <c r="W196" i="2"/>
  <c r="W162" i="2"/>
  <c r="W98" i="2"/>
  <c r="W87" i="2"/>
  <c r="W57" i="2"/>
  <c r="W192" i="2"/>
  <c r="V192" i="2"/>
  <c r="V168" i="2"/>
  <c r="V116" i="2"/>
  <c r="AD20" i="2"/>
  <c r="AD21" i="2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8" i="2" s="1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D60" i="2" s="1"/>
  <c r="AD61" i="2" s="1"/>
  <c r="AD62" i="2" s="1"/>
  <c r="AD63" i="2" s="1"/>
  <c r="AD64" i="2" s="1"/>
  <c r="AD65" i="2" s="1"/>
  <c r="AD66" i="2" s="1"/>
  <c r="AD67" i="2" s="1"/>
  <c r="AD68" i="2" s="1"/>
  <c r="AD69" i="2" s="1"/>
  <c r="AD70" i="2" s="1"/>
  <c r="V45" i="2"/>
  <c r="AA21" i="2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AA45" i="2" s="1"/>
  <c r="AA46" i="2" s="1"/>
  <c r="AA48" i="2" s="1"/>
  <c r="AA49" i="2" s="1"/>
  <c r="AA50" i="2" s="1"/>
  <c r="AA51" i="2" s="1"/>
  <c r="AA52" i="2" s="1"/>
  <c r="AA53" i="2" s="1"/>
  <c r="AA54" i="2" s="1"/>
  <c r="AA55" i="2" s="1"/>
  <c r="AA56" i="2" s="1"/>
  <c r="AA57" i="2" s="1"/>
  <c r="AA58" i="2" s="1"/>
  <c r="AA59" i="2" s="1"/>
  <c r="AA60" i="2" s="1"/>
  <c r="AA61" i="2" s="1"/>
  <c r="AA62" i="2" s="1"/>
  <c r="AA63" i="2" s="1"/>
  <c r="AA64" i="2" s="1"/>
  <c r="AA65" i="2" s="1"/>
  <c r="AA66" i="2" s="1"/>
  <c r="AA67" i="2" s="1"/>
  <c r="AA68" i="2" s="1"/>
  <c r="AA69" i="2" s="1"/>
  <c r="AA70" i="2" s="1"/>
  <c r="AA20" i="2"/>
  <c r="V199" i="2"/>
  <c r="V198" i="2"/>
  <c r="W199" i="2"/>
  <c r="W198" i="2"/>
  <c r="V194" i="2"/>
  <c r="W194" i="2"/>
  <c r="V180" i="2"/>
  <c r="V158" i="2"/>
  <c r="V156" i="2"/>
  <c r="V134" i="2"/>
  <c r="W134" i="2"/>
  <c r="V100" i="2"/>
  <c r="V99" i="2"/>
  <c r="V64" i="2"/>
  <c r="W10" i="2"/>
  <c r="V209" i="2"/>
  <c r="W235" i="2"/>
  <c r="AB20" i="2"/>
  <c r="AB21" i="2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8" i="2" s="1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AB61" i="2" s="1"/>
  <c r="AB62" i="2" s="1"/>
  <c r="AB63" i="2" s="1"/>
  <c r="AB64" i="2" s="1"/>
  <c r="AB65" i="2" s="1"/>
  <c r="AB66" i="2" s="1"/>
  <c r="AB67" i="2" s="1"/>
  <c r="AB68" i="2" s="1"/>
  <c r="AB69" i="2" s="1"/>
  <c r="AB70" i="2" s="1"/>
  <c r="U213" i="2"/>
  <c r="T213" i="2"/>
  <c r="S213" i="2"/>
  <c r="I12" i="1" s="1"/>
  <c r="B127" i="2" l="1"/>
  <c r="C127" i="2" s="1"/>
  <c r="A97" i="2"/>
  <c r="B97" i="2" s="1"/>
  <c r="C97" i="2" s="1"/>
  <c r="AC20" i="2"/>
  <c r="B155" i="2"/>
  <c r="C155" i="2" s="1"/>
  <c r="B156" i="2"/>
  <c r="C156" i="2" s="1"/>
  <c r="B3" i="2"/>
  <c r="C3" i="2" s="1"/>
  <c r="C2" i="2"/>
  <c r="B126" i="2"/>
  <c r="C126" i="2" s="1"/>
  <c r="A151" i="2"/>
  <c r="B151" i="2" s="1"/>
  <c r="C151" i="2" s="1"/>
  <c r="B142" i="2"/>
  <c r="C142" i="2" s="1"/>
  <c r="A157" i="2"/>
  <c r="A132" i="2"/>
  <c r="B132" i="2" s="1"/>
  <c r="C132" i="2" s="1"/>
  <c r="B182" i="2"/>
  <c r="C182" i="2" s="1"/>
  <c r="A183" i="2"/>
  <c r="B183" i="2" s="1"/>
  <c r="C183" i="2" s="1"/>
  <c r="A73" i="2"/>
  <c r="W212" i="2"/>
  <c r="V212" i="2"/>
  <c r="A5" i="2"/>
  <c r="S212" i="2"/>
  <c r="I13" i="1" s="1"/>
  <c r="J13" i="1" s="1"/>
  <c r="K12" i="1"/>
  <c r="T212" i="2"/>
  <c r="I16" i="1"/>
  <c r="K16" i="1" s="1"/>
  <c r="U212" i="2"/>
  <c r="I17" i="1"/>
  <c r="K17" i="1" s="1"/>
  <c r="A98" i="2" l="1"/>
  <c r="B98" i="2" s="1"/>
  <c r="C98" i="2" s="1"/>
  <c r="B4" i="2"/>
  <c r="C4" i="2" s="1"/>
  <c r="A74" i="2"/>
  <c r="A158" i="2"/>
  <c r="B158" i="2" s="1"/>
  <c r="C158" i="2" s="1"/>
  <c r="B73" i="2"/>
  <c r="C73" i="2" s="1"/>
  <c r="B144" i="2"/>
  <c r="C144" i="2" s="1"/>
  <c r="A184" i="2"/>
  <c r="B143" i="2"/>
  <c r="C143" i="2" s="1"/>
  <c r="A99" i="2"/>
  <c r="A133" i="2"/>
  <c r="B133" i="2" s="1"/>
  <c r="C133" i="2" s="1"/>
  <c r="B157" i="2"/>
  <c r="C157" i="2" s="1"/>
  <c r="A6" i="2"/>
  <c r="K13" i="1"/>
  <c r="K19" i="1" s="1"/>
  <c r="K21" i="1" s="1"/>
  <c r="I19" i="1"/>
  <c r="B5" i="2" l="1"/>
  <c r="C5" i="2" s="1"/>
  <c r="A75" i="2"/>
  <c r="B75" i="2" s="1"/>
  <c r="C75" i="2" s="1"/>
  <c r="A185" i="2"/>
  <c r="B185" i="2" s="1"/>
  <c r="C185" i="2" s="1"/>
  <c r="A100" i="2"/>
  <c r="B100" i="2" s="1"/>
  <c r="C100" i="2" s="1"/>
  <c r="B184" i="2"/>
  <c r="C184" i="2" s="1"/>
  <c r="A134" i="2"/>
  <c r="B145" i="2"/>
  <c r="C145" i="2" s="1"/>
  <c r="B99" i="2"/>
  <c r="C99" i="2" s="1"/>
  <c r="A159" i="2"/>
  <c r="B74" i="2"/>
  <c r="C74" i="2" s="1"/>
  <c r="A7" i="2"/>
  <c r="B6" i="2" l="1"/>
  <c r="C6" i="2" s="1"/>
  <c r="A135" i="2"/>
  <c r="B135" i="2" s="1"/>
  <c r="C135" i="2" s="1"/>
  <c r="A160" i="2"/>
  <c r="B160" i="2" s="1"/>
  <c r="C160" i="2" s="1"/>
  <c r="B159" i="2"/>
  <c r="C159" i="2" s="1"/>
  <c r="A186" i="2"/>
  <c r="A101" i="2"/>
  <c r="B134" i="2"/>
  <c r="C134" i="2" s="1"/>
  <c r="A76" i="2"/>
  <c r="B76" i="2" s="1"/>
  <c r="C76" i="2" s="1"/>
  <c r="A8" i="2"/>
  <c r="B7" i="2" l="1"/>
  <c r="C7" i="2" s="1"/>
  <c r="A77" i="2"/>
  <c r="B77" i="2" s="1"/>
  <c r="C77" i="2" s="1"/>
  <c r="A161" i="2"/>
  <c r="A187" i="2"/>
  <c r="B186" i="2"/>
  <c r="C186" i="2" s="1"/>
  <c r="A102" i="2"/>
  <c r="B102" i="2" s="1"/>
  <c r="C102" i="2" s="1"/>
  <c r="B101" i="2"/>
  <c r="C101" i="2" s="1"/>
  <c r="A136" i="2"/>
  <c r="A9" i="2"/>
  <c r="B8" i="2" l="1"/>
  <c r="C8" i="2" s="1"/>
  <c r="A103" i="2"/>
  <c r="A188" i="2"/>
  <c r="B188" i="2" s="1"/>
  <c r="C188" i="2" s="1"/>
  <c r="B187" i="2"/>
  <c r="C187" i="2" s="1"/>
  <c r="A137" i="2"/>
  <c r="B137" i="2"/>
  <c r="C137" i="2" s="1"/>
  <c r="A162" i="2"/>
  <c r="B162" i="2" s="1"/>
  <c r="C162" i="2" s="1"/>
  <c r="B136" i="2"/>
  <c r="C136" i="2" s="1"/>
  <c r="B161" i="2"/>
  <c r="C161" i="2" s="1"/>
  <c r="A78" i="2"/>
  <c r="B78" i="2" s="1"/>
  <c r="C78" i="2" s="1"/>
  <c r="A10" i="2"/>
  <c r="B9" i="2" l="1"/>
  <c r="C9" i="2" s="1"/>
  <c r="A104" i="2"/>
  <c r="A139" i="2"/>
  <c r="B139" i="2" s="1"/>
  <c r="C139" i="2" s="1"/>
  <c r="A163" i="2"/>
  <c r="B163" i="2" s="1"/>
  <c r="C163" i="2" s="1"/>
  <c r="A79" i="2"/>
  <c r="A189" i="2"/>
  <c r="B189" i="2" s="1"/>
  <c r="C189" i="2" s="1"/>
  <c r="B103" i="2"/>
  <c r="C103" i="2" s="1"/>
  <c r="A11" i="2"/>
  <c r="B10" i="2" l="1"/>
  <c r="C10" i="2" s="1"/>
  <c r="A80" i="2"/>
  <c r="A164" i="2"/>
  <c r="B79" i="2"/>
  <c r="C79" i="2" s="1"/>
  <c r="A105" i="2"/>
  <c r="B105" i="2"/>
  <c r="C105" i="2" s="1"/>
  <c r="A190" i="2"/>
  <c r="B190" i="2"/>
  <c r="C190" i="2" s="1"/>
  <c r="B104" i="2"/>
  <c r="C104" i="2" s="1"/>
  <c r="A12" i="2"/>
  <c r="B11" i="2" l="1"/>
  <c r="C11" i="2" s="1"/>
  <c r="A165" i="2"/>
  <c r="B165" i="2" s="1"/>
  <c r="C165" i="2" s="1"/>
  <c r="A81" i="2"/>
  <c r="A191" i="2"/>
  <c r="A106" i="2"/>
  <c r="B164" i="2"/>
  <c r="C164" i="2" s="1"/>
  <c r="B80" i="2"/>
  <c r="C80" i="2" s="1"/>
  <c r="A13" i="2"/>
  <c r="B12" i="2" l="1"/>
  <c r="C12" i="2" s="1"/>
  <c r="A82" i="2"/>
  <c r="B82" i="2" s="1"/>
  <c r="C82" i="2" s="1"/>
  <c r="A107" i="2"/>
  <c r="B106" i="2"/>
  <c r="C106" i="2" s="1"/>
  <c r="A192" i="2"/>
  <c r="B192" i="2" s="1"/>
  <c r="C192" i="2" s="1"/>
  <c r="B191" i="2"/>
  <c r="C191" i="2" s="1"/>
  <c r="B81" i="2"/>
  <c r="C81" i="2" s="1"/>
  <c r="A166" i="2"/>
  <c r="B13" i="2"/>
  <c r="C13" i="2" s="1"/>
  <c r="A14" i="2"/>
  <c r="B14" i="2" l="1"/>
  <c r="C14" i="2" s="1"/>
  <c r="A193" i="2"/>
  <c r="B193" i="2" s="1"/>
  <c r="C193" i="2" s="1"/>
  <c r="A108" i="2"/>
  <c r="A167" i="2"/>
  <c r="B167" i="2"/>
  <c r="C167" i="2" s="1"/>
  <c r="B107" i="2"/>
  <c r="C107" i="2" s="1"/>
  <c r="B166" i="2"/>
  <c r="C166" i="2" s="1"/>
  <c r="A83" i="2"/>
  <c r="B83" i="2" s="1"/>
  <c r="C83" i="2" s="1"/>
  <c r="A15" i="2"/>
  <c r="A109" i="2" l="1"/>
  <c r="A168" i="2"/>
  <c r="B168" i="2" s="1"/>
  <c r="C168" i="2" s="1"/>
  <c r="B108" i="2"/>
  <c r="C108" i="2" s="1"/>
  <c r="A84" i="2"/>
  <c r="A194" i="2"/>
  <c r="A16" i="2"/>
  <c r="B15" i="2"/>
  <c r="C15" i="2" s="1"/>
  <c r="A85" i="2" l="1"/>
  <c r="B85" i="2" s="1"/>
  <c r="C85" i="2" s="1"/>
  <c r="A169" i="2"/>
  <c r="B169" i="2" s="1"/>
  <c r="C169" i="2" s="1"/>
  <c r="A195" i="2"/>
  <c r="B84" i="2"/>
  <c r="C84" i="2" s="1"/>
  <c r="A110" i="2"/>
  <c r="B110" i="2" s="1"/>
  <c r="C110" i="2" s="1"/>
  <c r="B194" i="2"/>
  <c r="C194" i="2" s="1"/>
  <c r="B109" i="2"/>
  <c r="C109" i="2" s="1"/>
  <c r="B16" i="2"/>
  <c r="C16" i="2" s="1"/>
  <c r="A18" i="2"/>
  <c r="B18" i="2" l="1"/>
  <c r="C18" i="2" s="1"/>
  <c r="A196" i="2"/>
  <c r="B195" i="2"/>
  <c r="C195" i="2" s="1"/>
  <c r="A170" i="2"/>
  <c r="A111" i="2"/>
  <c r="B111" i="2" s="1"/>
  <c r="C111" i="2" s="1"/>
  <c r="A86" i="2"/>
  <c r="A19" i="2"/>
  <c r="A87" i="2" l="1"/>
  <c r="B87" i="2" s="1"/>
  <c r="C87" i="2" s="1"/>
  <c r="A112" i="2"/>
  <c r="B112" i="2" s="1"/>
  <c r="C112" i="2" s="1"/>
  <c r="A171" i="2"/>
  <c r="B171" i="2"/>
  <c r="C171" i="2" s="1"/>
  <c r="B170" i="2"/>
  <c r="C170" i="2" s="1"/>
  <c r="A197" i="2"/>
  <c r="B197" i="2" s="1"/>
  <c r="C197" i="2" s="1"/>
  <c r="B86" i="2"/>
  <c r="C86" i="2" s="1"/>
  <c r="B196" i="2"/>
  <c r="C196" i="2" s="1"/>
  <c r="A21" i="2"/>
  <c r="A20" i="2"/>
  <c r="B19" i="2"/>
  <c r="C19" i="2" s="1"/>
  <c r="A172" i="2" l="1"/>
  <c r="B172" i="2" s="1"/>
  <c r="C172" i="2" s="1"/>
  <c r="A113" i="2"/>
  <c r="A198" i="2"/>
  <c r="B198" i="2"/>
  <c r="C198" i="2" s="1"/>
  <c r="A88" i="2"/>
  <c r="B88" i="2" s="1"/>
  <c r="C88" i="2" s="1"/>
  <c r="B20" i="2"/>
  <c r="C20" i="2" s="1"/>
  <c r="A22" i="2"/>
  <c r="B21" i="2"/>
  <c r="C21" i="2" s="1"/>
  <c r="A89" i="2" l="1"/>
  <c r="A199" i="2"/>
  <c r="B199" i="2" s="1"/>
  <c r="C199" i="2" s="1"/>
  <c r="A114" i="2"/>
  <c r="B113" i="2"/>
  <c r="C113" i="2" s="1"/>
  <c r="A173" i="2"/>
  <c r="B22" i="2"/>
  <c r="C22" i="2" s="1"/>
  <c r="A23" i="2"/>
  <c r="B23" i="2" s="1"/>
  <c r="C23" i="2" s="1"/>
  <c r="A174" i="2" l="1"/>
  <c r="B174" i="2" s="1"/>
  <c r="C174" i="2" s="1"/>
  <c r="B173" i="2"/>
  <c r="C173" i="2" s="1"/>
  <c r="A115" i="2"/>
  <c r="B115" i="2" s="1"/>
  <c r="C115" i="2" s="1"/>
  <c r="A90" i="2"/>
  <c r="B90" i="2" s="1"/>
  <c r="C90" i="2" s="1"/>
  <c r="B114" i="2"/>
  <c r="C114" i="2" s="1"/>
  <c r="A200" i="2"/>
  <c r="B200" i="2" s="1"/>
  <c r="C200" i="2" s="1"/>
  <c r="B89" i="2"/>
  <c r="C89" i="2" s="1"/>
  <c r="A24" i="2"/>
  <c r="A116" i="2" l="1"/>
  <c r="A91" i="2"/>
  <c r="B91" i="2" s="1"/>
  <c r="C91" i="2" s="1"/>
  <c r="A201" i="2"/>
  <c r="B201" i="2" s="1"/>
  <c r="C201" i="2" s="1"/>
  <c r="A175" i="2"/>
  <c r="B175" i="2" s="1"/>
  <c r="C175" i="2" s="1"/>
  <c r="A25" i="2"/>
  <c r="B24" i="2"/>
  <c r="C24" i="2" s="1"/>
  <c r="A202" i="2" l="1"/>
  <c r="B202" i="2" s="1"/>
  <c r="C202" i="2" s="1"/>
  <c r="A177" i="2"/>
  <c r="A92" i="2"/>
  <c r="A117" i="2"/>
  <c r="B117" i="2" s="1"/>
  <c r="C117" i="2" s="1"/>
  <c r="B116" i="2"/>
  <c r="C116" i="2" s="1"/>
  <c r="B25" i="2"/>
  <c r="C25" i="2" s="1"/>
  <c r="A26" i="2"/>
  <c r="B26" i="2" l="1"/>
  <c r="C26" i="2" s="1"/>
  <c r="A118" i="2"/>
  <c r="A93" i="2"/>
  <c r="B92" i="2"/>
  <c r="C92" i="2" s="1"/>
  <c r="A178" i="2"/>
  <c r="B178" i="2" s="1"/>
  <c r="C178" i="2" s="1"/>
  <c r="B177" i="2"/>
  <c r="C177" i="2" s="1"/>
  <c r="A203" i="2"/>
  <c r="A27" i="2"/>
  <c r="A179" i="2" l="1"/>
  <c r="B179" i="2" s="1"/>
  <c r="C179" i="2" s="1"/>
  <c r="A94" i="2"/>
  <c r="B94" i="2" s="1"/>
  <c r="C94" i="2" s="1"/>
  <c r="B93" i="2"/>
  <c r="C93" i="2" s="1"/>
  <c r="A204" i="2"/>
  <c r="A119" i="2"/>
  <c r="B203" i="2"/>
  <c r="C203" i="2" s="1"/>
  <c r="B118" i="2"/>
  <c r="C118" i="2" s="1"/>
  <c r="A28" i="2"/>
  <c r="B27" i="2"/>
  <c r="C27" i="2" s="1"/>
  <c r="A120" i="2" l="1"/>
  <c r="B120" i="2" s="1"/>
  <c r="C120" i="2" s="1"/>
  <c r="A205" i="2"/>
  <c r="B205" i="2" s="1"/>
  <c r="C205" i="2" s="1"/>
  <c r="B204" i="2"/>
  <c r="C204" i="2" s="1"/>
  <c r="B119" i="2"/>
  <c r="C119" i="2" s="1"/>
  <c r="A180" i="2"/>
  <c r="B180" i="2" s="1"/>
  <c r="C180" i="2" s="1"/>
  <c r="B28" i="2"/>
  <c r="C28" i="2" s="1"/>
  <c r="A29" i="2"/>
  <c r="B29" i="2" l="1"/>
  <c r="C29" i="2" s="1"/>
  <c r="A206" i="2"/>
  <c r="B206" i="2" s="1"/>
  <c r="C206" i="2" s="1"/>
  <c r="A121" i="2"/>
  <c r="A30" i="2"/>
  <c r="B30" i="2" l="1"/>
  <c r="C30" i="2" s="1"/>
  <c r="A207" i="2"/>
  <c r="A122" i="2"/>
  <c r="B122" i="2" s="1"/>
  <c r="C122" i="2" s="1"/>
  <c r="B121" i="2"/>
  <c r="C121" i="2" s="1"/>
  <c r="A31" i="2"/>
  <c r="A208" i="2" l="1"/>
  <c r="B208" i="2" s="1"/>
  <c r="C208" i="2" s="1"/>
  <c r="B207" i="2"/>
  <c r="C207" i="2" s="1"/>
  <c r="A32" i="2"/>
  <c r="B31" i="2"/>
  <c r="C31" i="2" s="1"/>
  <c r="A209" i="2" l="1"/>
  <c r="B209" i="2" s="1"/>
  <c r="C209" i="2" s="1"/>
  <c r="A33" i="2"/>
  <c r="B32" i="2"/>
  <c r="C32" i="2" s="1"/>
  <c r="A210" i="2" l="1"/>
  <c r="B33" i="2"/>
  <c r="C33" i="2" s="1"/>
  <c r="A34" i="2"/>
  <c r="B34" i="2" l="1"/>
  <c r="C34" i="2" s="1"/>
  <c r="A211" i="2"/>
  <c r="B211" i="2" s="1"/>
  <c r="C211" i="2" s="1"/>
  <c r="B210" i="2"/>
  <c r="C210" i="2" s="1"/>
  <c r="A35" i="2"/>
  <c r="A212" i="2" l="1"/>
  <c r="A36" i="2"/>
  <c r="B35" i="2"/>
  <c r="C35" i="2" s="1"/>
  <c r="A213" i="2" l="1"/>
  <c r="B212" i="2"/>
  <c r="C212" i="2" s="1"/>
  <c r="A37" i="2"/>
  <c r="B36" i="2"/>
  <c r="C36" i="2" s="1"/>
  <c r="A214" i="2" l="1"/>
  <c r="B214" i="2" s="1"/>
  <c r="C214" i="2" s="1"/>
  <c r="B213" i="2"/>
  <c r="C213" i="2" s="1"/>
  <c r="B37" i="2"/>
  <c r="C37" i="2" s="1"/>
  <c r="A38" i="2"/>
  <c r="B38" i="2" s="1"/>
  <c r="C38" i="2" s="1"/>
  <c r="A215" i="2" l="1"/>
  <c r="B215" i="2" s="1"/>
  <c r="C215" i="2" s="1"/>
  <c r="A39" i="2"/>
  <c r="B39" i="2" s="1"/>
  <c r="C39" i="2" s="1"/>
  <c r="A216" i="2" l="1"/>
  <c r="B216" i="2" s="1"/>
  <c r="C216" i="2" s="1"/>
  <c r="A40" i="2"/>
  <c r="A219" i="2" l="1"/>
  <c r="B219" i="2" s="1"/>
  <c r="C219" i="2" s="1"/>
  <c r="A41" i="2"/>
  <c r="B40" i="2"/>
  <c r="C40" i="2" s="1"/>
  <c r="A220" i="2" l="1"/>
  <c r="B220" i="2" s="1"/>
  <c r="C220" i="2" s="1"/>
  <c r="B41" i="2"/>
  <c r="C41" i="2" s="1"/>
  <c r="A42" i="2"/>
  <c r="A221" i="2" l="1"/>
  <c r="B221" i="2" s="1"/>
  <c r="C221" i="2" s="1"/>
  <c r="A43" i="2"/>
  <c r="B42" i="2"/>
  <c r="C42" i="2" s="1"/>
  <c r="A222" i="2" l="1"/>
  <c r="A44" i="2"/>
  <c r="B43" i="2"/>
  <c r="C43" i="2" s="1"/>
  <c r="A223" i="2" l="1"/>
  <c r="B223" i="2" s="1"/>
  <c r="C223" i="2" s="1"/>
  <c r="B222" i="2"/>
  <c r="C222" i="2" s="1"/>
  <c r="B44" i="2"/>
  <c r="C44" i="2" s="1"/>
  <c r="A45" i="2"/>
  <c r="A224" i="2" l="1"/>
  <c r="A46" i="2"/>
  <c r="B45" i="2"/>
  <c r="C45" i="2" s="1"/>
  <c r="A225" i="2" l="1"/>
  <c r="B224" i="2"/>
  <c r="C224" i="2" s="1"/>
  <c r="B46" i="2"/>
  <c r="C46" i="2" s="1"/>
  <c r="A48" i="2"/>
  <c r="A226" i="2" l="1"/>
  <c r="B226" i="2" s="1"/>
  <c r="C226" i="2" s="1"/>
  <c r="B225" i="2"/>
  <c r="C225" i="2" s="1"/>
  <c r="B48" i="2"/>
  <c r="C48" i="2" s="1"/>
  <c r="A49" i="2"/>
  <c r="B49" i="2" l="1"/>
  <c r="C49" i="2" s="1"/>
  <c r="A227" i="2"/>
  <c r="B227" i="2" s="1"/>
  <c r="C227" i="2" s="1"/>
  <c r="A50" i="2"/>
  <c r="B50" i="2" l="1"/>
  <c r="C50" i="2" s="1"/>
  <c r="A230" i="2"/>
  <c r="B230" i="2" s="1"/>
  <c r="C230" i="2" s="1"/>
  <c r="A51" i="2"/>
  <c r="B51" i="2" l="1"/>
  <c r="C51" i="2" s="1"/>
  <c r="A231" i="2"/>
  <c r="B231" i="2" s="1"/>
  <c r="C231" i="2" s="1"/>
  <c r="A52" i="2"/>
  <c r="B52" i="2" l="1"/>
  <c r="C52" i="2" s="1"/>
  <c r="A232" i="2"/>
  <c r="A53" i="2"/>
  <c r="A233" i="2" l="1"/>
  <c r="B233" i="2" s="1"/>
  <c r="C233" i="2" s="1"/>
  <c r="B232" i="2"/>
  <c r="C232" i="2" s="1"/>
  <c r="A54" i="2"/>
  <c r="B53" i="2"/>
  <c r="C53" i="2" s="1"/>
  <c r="A234" i="2" l="1"/>
  <c r="B234" i="2" s="1"/>
  <c r="C234" i="2" s="1"/>
  <c r="A55" i="2"/>
  <c r="B54" i="2"/>
  <c r="C54" i="2" s="1"/>
  <c r="A235" i="2" l="1"/>
  <c r="A56" i="2"/>
  <c r="B55" i="2"/>
  <c r="C55" i="2" s="1"/>
  <c r="A236" i="2" l="1"/>
  <c r="B236" i="2" s="1"/>
  <c r="C236" i="2" s="1"/>
  <c r="B235" i="2"/>
  <c r="C235" i="2" s="1"/>
  <c r="B56" i="2"/>
  <c r="C56" i="2" s="1"/>
  <c r="A57" i="2"/>
  <c r="B57" i="2" s="1"/>
  <c r="C57" i="2" s="1"/>
  <c r="A237" i="2" l="1"/>
  <c r="B237" i="2" s="1"/>
  <c r="C237" i="2" s="1"/>
  <c r="A58" i="2"/>
  <c r="B58" i="2" s="1"/>
  <c r="C58" i="2" s="1"/>
  <c r="A238" i="2" l="1"/>
  <c r="B238" i="2" s="1"/>
  <c r="C238" i="2" s="1"/>
  <c r="A59" i="2"/>
  <c r="B59" i="2" s="1"/>
  <c r="C59" i="2" s="1"/>
  <c r="A239" i="2" l="1"/>
  <c r="A60" i="2"/>
  <c r="B60" i="2" s="1"/>
  <c r="C60" i="2" s="1"/>
  <c r="A240" i="2" l="1"/>
  <c r="B240" i="2" s="1"/>
  <c r="C240" i="2" s="1"/>
  <c r="B239" i="2"/>
  <c r="C239" i="2" s="1"/>
  <c r="A61" i="2"/>
  <c r="B61" i="2" s="1"/>
  <c r="C61" i="2" s="1"/>
  <c r="A241" i="2" l="1"/>
  <c r="B241" i="2" s="1"/>
  <c r="C241" i="2" s="1"/>
  <c r="A62" i="2"/>
  <c r="B62" i="2" s="1"/>
  <c r="C62" i="2" s="1"/>
  <c r="A242" i="2" l="1"/>
  <c r="A63" i="2"/>
  <c r="B63" i="2" s="1"/>
  <c r="C63" i="2" s="1"/>
  <c r="A243" i="2" l="1"/>
  <c r="B242" i="2"/>
  <c r="C242" i="2" s="1"/>
  <c r="A64" i="2"/>
  <c r="A244" i="2" l="1"/>
  <c r="B243" i="2"/>
  <c r="C243" i="2" s="1"/>
  <c r="A65" i="2"/>
  <c r="B64" i="2"/>
  <c r="C64" i="2" s="1"/>
  <c r="A245" i="2" l="1"/>
  <c r="B244" i="2"/>
  <c r="C244" i="2" s="1"/>
  <c r="B65" i="2"/>
  <c r="C65" i="2" s="1"/>
  <c r="A66" i="2"/>
  <c r="A246" i="2" l="1"/>
  <c r="B246" i="2" s="1"/>
  <c r="C246" i="2" s="1"/>
  <c r="B245" i="2"/>
  <c r="C245" i="2" s="1"/>
  <c r="B66" i="2"/>
  <c r="C66" i="2" s="1"/>
  <c r="A67" i="2"/>
  <c r="B67" i="2" l="1"/>
  <c r="C67" i="2" s="1"/>
  <c r="A247" i="2"/>
  <c r="B247" i="2" s="1"/>
  <c r="C247" i="2" s="1"/>
  <c r="A68" i="2"/>
  <c r="A248" i="2" l="1"/>
  <c r="A69" i="2"/>
  <c r="B68" i="2"/>
  <c r="C68" i="2" s="1"/>
  <c r="A249" i="2" l="1"/>
  <c r="B249" i="2" s="1"/>
  <c r="C249" i="2" s="1"/>
  <c r="B248" i="2"/>
  <c r="C248" i="2" s="1"/>
  <c r="A70" i="2"/>
  <c r="B69" i="2"/>
  <c r="C69" i="2" s="1"/>
  <c r="A250" i="2" l="1"/>
  <c r="B70" i="2"/>
  <c r="C70" i="2" s="1"/>
  <c r="A251" i="2" l="1"/>
  <c r="B250" i="2"/>
  <c r="C250" i="2" s="1"/>
  <c r="A252" i="2" l="1"/>
  <c r="B252" i="2" s="1"/>
  <c r="C252" i="2" s="1"/>
  <c r="B251" i="2"/>
  <c r="C251" i="2" s="1"/>
  <c r="A253" i="2" l="1"/>
  <c r="B253" i="2" s="1"/>
  <c r="C25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Pammer</author>
  </authors>
  <commentList>
    <comment ref="W2" authorId="0" shapeId="0" xr:uid="{ACFB8105-C2CB-4616-972D-6017F93BAE5B}">
      <text>
        <r>
          <rPr>
            <b/>
            <sz val="9"/>
            <color indexed="81"/>
            <rFont val="Tahoma"/>
            <family val="2"/>
          </rPr>
          <t>Tony Pammer:</t>
        </r>
        <r>
          <rPr>
            <sz val="9"/>
            <color indexed="81"/>
            <rFont val="Tahoma"/>
            <family val="2"/>
          </rPr>
          <t xml:space="preserve">
Used in Sort process in CTRL Z do not remove</t>
        </r>
      </text>
    </comment>
  </commentList>
</comments>
</file>

<file path=xl/sharedStrings.xml><?xml version="1.0" encoding="utf-8"?>
<sst xmlns="http://schemas.openxmlformats.org/spreadsheetml/2006/main" count="1378" uniqueCount="857">
  <si>
    <t>Current Document File</t>
  </si>
  <si>
    <t>2022 2023 Euroa Arboretum Plant Order Form 2023 V2 No Macro.xlsx</t>
  </si>
  <si>
    <t>These plants may need (check to see if on list) to be added back onto Order Form</t>
  </si>
  <si>
    <t>No longer for sale in 2022</t>
  </si>
  <si>
    <t>(included in Order Form 2022)</t>
  </si>
  <si>
    <t>Trees</t>
  </si>
  <si>
    <t>Eucalyptus dives</t>
  </si>
  <si>
    <t>Understorey</t>
  </si>
  <si>
    <t>Acacia salicina</t>
  </si>
  <si>
    <t>Lythrum salicaria</t>
  </si>
  <si>
    <t>ORDER FORM WORKBOOK</t>
  </si>
  <si>
    <t>Solanum laciniatum</t>
  </si>
  <si>
    <t>CTRL-H</t>
  </si>
  <si>
    <t>H for Hide admin only columns from users</t>
  </si>
  <si>
    <t>Xanthorrhoea glauca</t>
  </si>
  <si>
    <t>CTRL-U</t>
  </si>
  <si>
    <t>U for unhide admin columns so you can see them</t>
  </si>
  <si>
    <t>Goundcovers</t>
  </si>
  <si>
    <t>Dianella revoluta var.</t>
  </si>
  <si>
    <t>CTRL-P</t>
  </si>
  <si>
    <t>P for protect sheets from accidental keystrokes</t>
  </si>
  <si>
    <t>CTRL-I</t>
  </si>
  <si>
    <t>I(next to U) Unprotect sheets for admin users</t>
  </si>
  <si>
    <t>Microseris lanceolata</t>
  </si>
  <si>
    <t>Not included in Order form in 2022 - Should it be included</t>
  </si>
  <si>
    <t>CTRL-E</t>
  </si>
  <si>
    <t>Clears AAA. Plant Order form[Sheet 2. Data Clean Up]</t>
  </si>
  <si>
    <t xml:space="preserve">Forecast Quantity </t>
  </si>
  <si>
    <t>CTRL - Z</t>
  </si>
  <si>
    <t>Copys Sheet - Order Form data from Order Form workbook to Sheet 2. in Plant Data workbook</t>
  </si>
  <si>
    <t>Eucalyptus crenulata</t>
  </si>
  <si>
    <t>Eucalyptus froggartii</t>
  </si>
  <si>
    <t>Understorey Shrubs</t>
  </si>
  <si>
    <t>Hakea tephrosperma</t>
  </si>
  <si>
    <t>Hibbertia humifusa</t>
  </si>
  <si>
    <t>Hibbertia obtusifolia</t>
  </si>
  <si>
    <t>Melaleuca parvistaminea</t>
  </si>
  <si>
    <t>Platylobium formosum</t>
  </si>
  <si>
    <t>Podolobium procumbens</t>
  </si>
  <si>
    <t>Pultenaea cunninghamii</t>
  </si>
  <si>
    <t>Pultenaea graviolens</t>
  </si>
  <si>
    <t>Pultenaea platyphylla</t>
  </si>
  <si>
    <t>Zero</t>
  </si>
  <si>
    <t>Pultenaea scabra</t>
  </si>
  <si>
    <t>Groundcovers</t>
  </si>
  <si>
    <t>Chenopodium desertorum</t>
  </si>
  <si>
    <t>Glycine latrobeana</t>
  </si>
  <si>
    <t>Check if incorrect should not have been groundcovers in growing sheet 2022</t>
  </si>
  <si>
    <t>Wildflowers</t>
  </si>
  <si>
    <t>Arthropodium milleflorum</t>
  </si>
  <si>
    <t>Brachyscome basaltica</t>
  </si>
  <si>
    <t>Chieranthera cyanea</t>
  </si>
  <si>
    <t>Convolvulus remotus</t>
  </si>
  <si>
    <t>Dianella admixta</t>
  </si>
  <si>
    <t>Dianella tarda</t>
  </si>
  <si>
    <t>Microseris sp. Scapigera</t>
  </si>
  <si>
    <t>Minuria leptophylla</t>
  </si>
  <si>
    <t>Ptilotis exaltatus</t>
  </si>
  <si>
    <t>Stackhousia monogyna</t>
  </si>
  <si>
    <t>Tetratheca ciliata</t>
  </si>
  <si>
    <t>Wahlenbergia mulitcaulis</t>
  </si>
  <si>
    <t>Grasses</t>
  </si>
  <si>
    <t>Rytidosperma fulvum</t>
  </si>
  <si>
    <t>Exotica</t>
  </si>
  <si>
    <t>Atriplex numerella</t>
  </si>
  <si>
    <t>Atriplex semibaccata</t>
  </si>
  <si>
    <t>Acacia aphylla</t>
  </si>
  <si>
    <t>Acacia beckleri</t>
  </si>
  <si>
    <t>Acacia boormanii</t>
  </si>
  <si>
    <t>Acacia brachybotrya</t>
  </si>
  <si>
    <t>Acacia buxifolia</t>
  </si>
  <si>
    <t>Acacia calophylla</t>
  </si>
  <si>
    <t>Acacia daverifolia</t>
  </si>
  <si>
    <t>Acacia juniperina</t>
  </si>
  <si>
    <t>Acacia merinthophora</t>
  </si>
  <si>
    <t>Acacia vestita</t>
  </si>
  <si>
    <t xml:space="preserve"> mauve</t>
  </si>
  <si>
    <t>Boronia nana</t>
  </si>
  <si>
    <t>Brachyscome deep purple</t>
  </si>
  <si>
    <t>Brachyscome multifida</t>
  </si>
  <si>
    <t>Brachyschome white</t>
  </si>
  <si>
    <t>Burchardia umbelata</t>
  </si>
  <si>
    <t xml:space="preserve">Callistemon Kings Park </t>
  </si>
  <si>
    <t>Callistemon phoenecius</t>
  </si>
  <si>
    <t>Callistemon pink champagne</t>
  </si>
  <si>
    <t>Chamelacium purple</t>
  </si>
  <si>
    <t>Corymisia citriodora</t>
  </si>
  <si>
    <t>Corymbia maculata</t>
  </si>
  <si>
    <t>Correa cultivar</t>
  </si>
  <si>
    <t>Correa decumbens</t>
  </si>
  <si>
    <t>Correa dusky bells</t>
  </si>
  <si>
    <t>Correa exalta</t>
  </si>
  <si>
    <t>Corymbia ficifolia</t>
  </si>
  <si>
    <t>Craspedia paludicola</t>
  </si>
  <si>
    <t>Derwentia perfoliata</t>
  </si>
  <si>
    <t>Dichanthium sericeum</t>
  </si>
  <si>
    <t>Dichondra repens</t>
  </si>
  <si>
    <t>Elymus scaber</t>
  </si>
  <si>
    <t>Eremophylla  ultivar</t>
  </si>
  <si>
    <t>Eremophylla glabra</t>
  </si>
  <si>
    <t>Eremophila longifolia</t>
  </si>
  <si>
    <t>Eremophylla red</t>
  </si>
  <si>
    <t>Eucalyptus caesia</t>
  </si>
  <si>
    <t>Eucalyptus cinerea</t>
  </si>
  <si>
    <t>Eucalyptus citriodora</t>
  </si>
  <si>
    <t>Eucalyptus cladiocalyx</t>
  </si>
  <si>
    <t>Eucalyptus dalrymplyana</t>
  </si>
  <si>
    <t>Eucalyptus frogatti</t>
  </si>
  <si>
    <t>Eucalyptus  gregsoniana</t>
  </si>
  <si>
    <t>Eucalyptus leucoxylon rosea</t>
  </si>
  <si>
    <t>Eucalyptus mannifera</t>
  </si>
  <si>
    <t>Eucalyptus pressiana</t>
  </si>
  <si>
    <t>Eucalyptus saligna</t>
  </si>
  <si>
    <t xml:space="preserve">Eucalyptus scoparia </t>
  </si>
  <si>
    <t>Geraldton Wax purple pride</t>
  </si>
  <si>
    <t>Glycine latrabiana</t>
  </si>
  <si>
    <t>Grevillea curviloba</t>
  </si>
  <si>
    <t>Grevillea moonlight</t>
  </si>
  <si>
    <t>Grevillea pink pearl</t>
  </si>
  <si>
    <t>Grevillea robyn gordon</t>
  </si>
  <si>
    <t>Grevillea Winpara Gem</t>
  </si>
  <si>
    <t>Grevillea victoriae</t>
  </si>
  <si>
    <t>Hemiandra pungens</t>
  </si>
  <si>
    <t>Hibbertia procumbens</t>
  </si>
  <si>
    <t>Hibertia</t>
  </si>
  <si>
    <t>Hovea heterophylla</t>
  </si>
  <si>
    <t>Juncus psammophilus</t>
  </si>
  <si>
    <t>Lepidosperma semiteres</t>
  </si>
  <si>
    <t>Lithrum salicaria</t>
  </si>
  <si>
    <t>Microsereis lanceolota</t>
  </si>
  <si>
    <t>Myoporum insulare</t>
  </si>
  <si>
    <t>Myoporum parvifolium</t>
  </si>
  <si>
    <t>Nemiandra pungens</t>
  </si>
  <si>
    <t xml:space="preserve">Ozmanthus fragrans </t>
  </si>
  <si>
    <t>Pelargonium rodneyanum</t>
  </si>
  <si>
    <t>Persoonia chaemeptes</t>
  </si>
  <si>
    <t>Phylotheca myrpiroides</t>
  </si>
  <si>
    <t>Pomaderis elachaphylla</t>
  </si>
  <si>
    <t xml:space="preserve">Ptilotus exaltus </t>
  </si>
  <si>
    <t>Ptilotus semilanatus</t>
  </si>
  <si>
    <t>Prostanthera aspalathoides</t>
  </si>
  <si>
    <t>Prostanthera rotundifolia</t>
  </si>
  <si>
    <t>Rytidosperma setaceum</t>
  </si>
  <si>
    <t>Solarnium appiculatum : Kangaroo Apple</t>
  </si>
  <si>
    <t>Solanum lacinatum</t>
  </si>
  <si>
    <t>Solarium lacinum</t>
  </si>
  <si>
    <t>Tasmania lanceolata</t>
  </si>
  <si>
    <t>Thryptomene</t>
  </si>
  <si>
    <t>Thrytamene saucola</t>
  </si>
  <si>
    <t>Viella paradoxa</t>
  </si>
  <si>
    <t>Westringia glabra</t>
  </si>
  <si>
    <t xml:space="preserve">                                                                                          2025 PLANT ORDER FORM</t>
  </si>
  <si>
    <t>Date Ordered</t>
  </si>
  <si>
    <t>Select month to pickup plants</t>
  </si>
  <si>
    <t>First Name</t>
  </si>
  <si>
    <t>Last Name</t>
  </si>
  <si>
    <t xml:space="preserve">Organisation </t>
  </si>
  <si>
    <t xml:space="preserve">Purchase Order No. </t>
  </si>
  <si>
    <t>Email</t>
  </si>
  <si>
    <t>Mobile/Telephone</t>
  </si>
  <si>
    <t>No./Street</t>
  </si>
  <si>
    <t>Suburb/Town</t>
  </si>
  <si>
    <t>Postcode</t>
  </si>
  <si>
    <t>Site Terrain Description</t>
  </si>
  <si>
    <t>   The Nursery is open from March to November  'ALL SPECIES SUBJECT TO AVAILABILITY', Wildflowers Will Not be ready for pickup until September.
   All our plants are grown from locally collected populations.  We aim to match our seed or cuttings to your plant order.
   Most of our stock is grown in 3cm forestry tubes.
   Please order by February of year of pickup to enable us to source appropriate seed or cuttings. A minimum of 5 months may be required to produce your order.
   A 20% deposit is required to confirm your order. Payment on collection of plants can be made by cash, EFT, direct debit or cheque. Prices are inclusive of GST.                                                                                                                                        Guards, hardwood stakes and weed mats can be purchased from the nursery.</t>
  </si>
  <si>
    <t>Plant Costs</t>
  </si>
  <si>
    <t>Your Order</t>
  </si>
  <si>
    <t>SEED GROWN PLANTS</t>
  </si>
  <si>
    <t>Quantity</t>
  </si>
  <si>
    <t>Rate</t>
  </si>
  <si>
    <t>Total</t>
  </si>
  <si>
    <t>per plant</t>
  </si>
  <si>
    <t>CUTTING GROWN, RARE PLANTS, DIFFICULT TO PROPOGATE</t>
  </si>
  <si>
    <t>^^ denotes $4.50</t>
  </si>
  <si>
    <t>** denotes $4.50</t>
  </si>
  <si>
    <t>TOTAL ALL PLANTS (subject to availability) &gt;&gt;</t>
  </si>
  <si>
    <t>TOTAL ACCESORIES &gt;&gt;</t>
  </si>
  <si>
    <t>GRAND TOTAL THIS ORDER&gt;&gt;</t>
  </si>
  <si>
    <t>   If you would like advice, please email nursery@euroaarboretum.com.au with details of your location and your return phone
     number. We will endeavour to help with advice.</t>
  </si>
  <si>
    <t>   We grow a wide selection of indigenous plants as listed below. If a species is 'Sold out' please dont hesitate to ask for a suitable alternative 
     A variety of Australian native plants suited to local gardens are available including advanced trees and shrubs, please enquire.</t>
  </si>
  <si>
    <t xml:space="preserve">       Orders can be made via website, email 
        www.euroaarboretum.com.au 
        Email: nursery@euroaarboretum.com.au – 
        Postal Address: PO Box 77, Euroa 3666
        Phone: 0428728028 
</t>
  </si>
  <si>
    <t>2025 ORDER FORM</t>
  </si>
  <si>
    <t>Order Code</t>
  </si>
  <si>
    <t>Estimate Number</t>
  </si>
  <si>
    <t>Estimate &amp; Order #</t>
  </si>
  <si>
    <t>Purchase Order #</t>
  </si>
  <si>
    <t>Date Entered</t>
  </si>
  <si>
    <t>General Notes</t>
  </si>
  <si>
    <t>Number Requested</t>
  </si>
  <si>
    <t>Estimated number to Supply</t>
  </si>
  <si>
    <t>Group</t>
  </si>
  <si>
    <t>Estimate Notes</t>
  </si>
  <si>
    <t>Site Details</t>
  </si>
  <si>
    <t>Deposit</t>
  </si>
  <si>
    <t xml:space="preserve">PLANTS PLACED IN ORER </t>
  </si>
  <si>
    <t>PLANTS PICKED UP BY CUSTOMER</t>
  </si>
  <si>
    <t>Latin Name</t>
  </si>
  <si>
    <t>Type</t>
  </si>
  <si>
    <t xml:space="preserve">Common Name </t>
  </si>
  <si>
    <t>Spare 3</t>
  </si>
  <si>
    <t>Seed grown ($3.50)</t>
  </si>
  <si>
    <t>^^ Difficult/rare ($4.00)</t>
  </si>
  <si>
    <t>** Difficult/rare ($4.00)</t>
  </si>
  <si>
    <t xml:space="preserve"> # $4.00 to supply</t>
  </si>
  <si>
    <t>TOTAL PRICE</t>
  </si>
  <si>
    <t>Spare 4</t>
  </si>
  <si>
    <t>Plant Description</t>
  </si>
  <si>
    <t>Spare 5</t>
  </si>
  <si>
    <t>First name</t>
  </si>
  <si>
    <t>Full Name</t>
  </si>
  <si>
    <t>Organisation</t>
  </si>
  <si>
    <t>Mobile</t>
  </si>
  <si>
    <t>Street</t>
  </si>
  <si>
    <t>Town</t>
  </si>
  <si>
    <t>Year</t>
  </si>
  <si>
    <t>Collection</t>
  </si>
  <si>
    <t>Allocated  Collection Date</t>
  </si>
  <si>
    <t>Spare 7</t>
  </si>
  <si>
    <t>Spare 8</t>
  </si>
  <si>
    <t>TREES</t>
  </si>
  <si>
    <t/>
  </si>
  <si>
    <t>Acacia dealbata</t>
  </si>
  <si>
    <t>Tree</t>
  </si>
  <si>
    <t>Silver Wattle</t>
  </si>
  <si>
    <t>Silvery foliage and prolific flowering. Fast growing, excellent for habitat and erosion control.  Can sucker.</t>
  </si>
  <si>
    <t>Acacia implexa</t>
  </si>
  <si>
    <t>Lightwood Wattle</t>
  </si>
  <si>
    <t>Hardy and long lived.  Excellent for erosion and rocky sites. Valuable habitat. Summer flowering.</t>
  </si>
  <si>
    <t>Acacia mearnsii</t>
  </si>
  <si>
    <t>Black Wattle</t>
  </si>
  <si>
    <t>Fast growing, hardy. Scented pale yellow flowers. Can sucker after disturbance. Good habitat.</t>
  </si>
  <si>
    <t>Acacia melanoxylon</t>
  </si>
  <si>
    <t>Blackwood Wattle</t>
  </si>
  <si>
    <t>Useful for erosion control, shelterbelts and shade. Dense foliage and long lived.</t>
  </si>
  <si>
    <t>Allocasuarina luehmannii</t>
  </si>
  <si>
    <r>
      <rPr>
        <sz val="11"/>
        <color rgb="FF0000FF"/>
        <rFont val="Calibri"/>
        <family val="2"/>
        <scheme val="minor"/>
      </rPr>
      <t>Buloke</t>
    </r>
  </si>
  <si>
    <t>Long lived and nitrogen fixing.  Sensitive to fire and grazing damage. Valuable habitat. Endangered species in Victoria.</t>
  </si>
  <si>
    <t>Allocasuarina littoralis</t>
  </si>
  <si>
    <r>
      <rPr>
        <u/>
        <sz val="11"/>
        <color rgb="FF0000FF"/>
        <rFont val="Calibri"/>
        <family val="2"/>
        <scheme val="minor"/>
      </rPr>
      <t>Black She-oak</t>
    </r>
  </si>
  <si>
    <t>Long lived and hardy once established.  Good for habitat and shelterbelts. Highly palatable.</t>
  </si>
  <si>
    <t>Allocasuarina verticillata</t>
  </si>
  <si>
    <r>
      <rPr>
        <sz val="11"/>
        <color rgb="FF0000FF"/>
        <rFont val="Calibri"/>
        <family val="2"/>
        <scheme val="minor"/>
      </rPr>
      <t>Drooping She-oak</t>
    </r>
  </si>
  <si>
    <t>Long lived and hardy once established.  Tolerates strong winds.  Good for habitat and shelterbelts. Highly palatable.</t>
  </si>
  <si>
    <t>Banksia marginata**</t>
  </si>
  <si>
    <r>
      <rPr>
        <u/>
        <sz val="11"/>
        <color rgb="FF0000FF"/>
        <rFont val="Calibri"/>
        <family val="2"/>
        <scheme val="minor"/>
      </rPr>
      <t>Silver Banksia</t>
    </r>
  </si>
  <si>
    <t>Large shrub or small tree. Valuable habitat, good nectar producer. Highly sensitive to phosphorus. Rare in Victoria.</t>
  </si>
  <si>
    <r>
      <rPr>
        <i/>
        <sz val="14"/>
        <rFont val="Calibri"/>
        <family val="2"/>
        <scheme val="minor"/>
      </rPr>
      <t>Brachychiton populneus</t>
    </r>
    <r>
      <rPr>
        <i/>
        <sz val="14"/>
        <color rgb="FF000000"/>
        <rFont val="Calibri"/>
        <family val="2"/>
        <scheme val="minor"/>
      </rPr>
      <t>**</t>
    </r>
  </si>
  <si>
    <t>Kurrajong</t>
  </si>
  <si>
    <t>Cylindrical or slightly bulbous trunk and dense crown. Long lived, slow growing, frost sensitive when young.</t>
  </si>
  <si>
    <t>Callitris glaucophylla</t>
  </si>
  <si>
    <t>White Cypress-pine</t>
  </si>
  <si>
    <t>Broad conical tree with single straight trunk. Long lived and slow growing. Termite resistant wood.</t>
  </si>
  <si>
    <t>Eucalyptus albens</t>
  </si>
  <si>
    <t>White Box</t>
  </si>
  <si>
    <t>Tough, attractive shade and shelterbelt tree with blueish foliage.  Good habitat.</t>
  </si>
  <si>
    <t>Eucalyptus behriana</t>
  </si>
  <si>
    <r>
      <rPr>
        <u/>
        <sz val="11"/>
        <color rgb="FF0000FF"/>
        <rFont val="Calibri"/>
        <family val="2"/>
        <scheme val="minor"/>
      </rPr>
      <t>Bull Mallee</t>
    </r>
  </si>
  <si>
    <t>Hardy, multi stemmed small tree to 12m high. Useful for erosion control. Responds well to pruning and coppicing.</t>
  </si>
  <si>
    <t>Eucalyptus blakelyi</t>
  </si>
  <si>
    <t>Blakely’s Red Gum</t>
  </si>
  <si>
    <t>Hardy with moderate growth rate. Useful for erosion control.</t>
  </si>
  <si>
    <t>Eucalyptus camaldulensis</t>
  </si>
  <si>
    <r>
      <rPr>
        <u/>
        <sz val="11"/>
        <color rgb="FF0000FF"/>
        <rFont val="Calibri"/>
        <family val="2"/>
        <scheme val="minor"/>
      </rPr>
      <t>River Red Gum</t>
    </r>
  </si>
  <si>
    <t>Large spreading tree useful for shade, habitat, stream and gully erosion. Fast growing when young, long lived.</t>
  </si>
  <si>
    <t>Eucalyptus camphora</t>
  </si>
  <si>
    <r>
      <rPr>
        <u/>
        <sz val="11"/>
        <color rgb="FF0000FF"/>
        <rFont val="Calibri"/>
        <family val="2"/>
        <scheme val="minor"/>
      </rPr>
      <t>Mountain Swamp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Gum</t>
    </r>
  </si>
  <si>
    <t>Tolerates poor drainage. Useful for gully erosion and boggy areas.  Good habitat.</t>
  </si>
  <si>
    <r>
      <rPr>
        <u/>
        <sz val="11"/>
        <color rgb="FF0000FF"/>
        <rFont val="Calibri"/>
        <family val="2"/>
        <scheme val="minor"/>
      </rPr>
      <t>Broad-leaved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Peppermint</t>
    </r>
  </si>
  <si>
    <t>Fast growing and hardy. Good shade and habitat tree. Useful in shelterbelts.</t>
  </si>
  <si>
    <t>Eucalyptus froggattii</t>
  </si>
  <si>
    <t>kamarooka-mallee</t>
  </si>
  <si>
    <t>Small tree blackish bark trunk, smooth grey/brown bark above, lance-shaped leaves, white-coloured flowers.</t>
  </si>
  <si>
    <r>
      <rPr>
        <i/>
        <sz val="14"/>
        <rFont val="Calibri"/>
        <family val="2"/>
        <scheme val="minor"/>
      </rPr>
      <t>Eucalyptus globulus subsp. bicostata</t>
    </r>
  </si>
  <si>
    <r>
      <rPr>
        <u/>
        <sz val="11"/>
        <color rgb="FF0000FF"/>
        <rFont val="Calibri"/>
        <family val="2"/>
        <scheme val="minor"/>
      </rPr>
      <t>Blue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Gum/Eurabbie</t>
    </r>
  </si>
  <si>
    <t>Large tree and fast growing when young. Useful for shade, shelterbelts, habitat and erosion along drainage lines.</t>
  </si>
  <si>
    <t>Eucalyptus goniocalyx</t>
  </si>
  <si>
    <r>
      <rPr>
        <u/>
        <sz val="11"/>
        <color rgb="FF0000FF"/>
        <rFont val="Calibri"/>
        <family val="2"/>
        <scheme val="minor"/>
      </rPr>
      <t>Long Leaf Box</t>
    </r>
  </si>
  <si>
    <t>Hardy and widespread. Useful for shade, shelter and general habitat planting.</t>
  </si>
  <si>
    <r>
      <rPr>
        <i/>
        <sz val="14"/>
        <rFont val="Calibri"/>
        <family val="2"/>
        <scheme val="minor"/>
      </rPr>
      <t>Eucalyptus leucoxylon subsp. pruinosa</t>
    </r>
  </si>
  <si>
    <r>
      <rPr>
        <u/>
        <sz val="11"/>
        <color rgb="FF0000FF"/>
        <rFont val="Calibri"/>
        <family val="2"/>
        <scheme val="minor"/>
      </rPr>
      <t>Yellow Gum</t>
    </r>
  </si>
  <si>
    <t>Varies from small to medium tree  up to 25m, smooth bark with long flowering period. Hardy.</t>
  </si>
  <si>
    <t>Eucalyptus macrorhyncha</t>
  </si>
  <si>
    <r>
      <rPr>
        <u/>
        <sz val="11"/>
        <color rgb="FF0000FF"/>
        <rFont val="Calibri"/>
        <family val="2"/>
        <scheme val="minor"/>
      </rPr>
      <t>Red Stringybark</t>
    </r>
  </si>
  <si>
    <t>Good revegetation tree for poor shallow soils. Keep fenced from stock. Valuable habitat tree. Hardy.</t>
  </si>
  <si>
    <t>Eucalyptus melliodora</t>
  </si>
  <si>
    <r>
      <rPr>
        <u/>
        <sz val="11"/>
        <color rgb="FF0000FF"/>
        <rFont val="Calibri"/>
        <family val="2"/>
        <scheme val="minor"/>
      </rPr>
      <t>Yellow Box</t>
    </r>
  </si>
  <si>
    <t>Long lived, slow to moderate growth rate. Excellent habitat and shade tree. Useful for soil stabilisation.</t>
  </si>
  <si>
    <t>Eucalyptus microcarpa</t>
  </si>
  <si>
    <r>
      <rPr>
        <u/>
        <sz val="11"/>
        <color rgb="FF0000FF"/>
        <rFont val="Calibri"/>
        <family val="2"/>
        <scheme val="minor"/>
      </rPr>
      <t>Grey Box</t>
    </r>
  </si>
  <si>
    <t>Long lived, moderate growth rate.  Good for habitat, shelter and for gully erosion.</t>
  </si>
  <si>
    <t>Eucalyptus obliqua</t>
  </si>
  <si>
    <r>
      <rPr>
        <u/>
        <sz val="11"/>
        <color rgb="FF0000FF"/>
        <rFont val="Calibri"/>
        <family val="2"/>
        <scheme val="minor"/>
      </rPr>
      <t>Messmate</t>
    </r>
  </si>
  <si>
    <t>Medium tree in foothills, large tree in moist mountains. Good shade and habitat tree.</t>
  </si>
  <si>
    <t>Eucalyptus ovata</t>
  </si>
  <si>
    <r>
      <rPr>
        <u/>
        <sz val="11"/>
        <color rgb="FF0000FF"/>
        <rFont val="Calibri"/>
        <family val="2"/>
        <scheme val="minor"/>
      </rPr>
      <t>Swamp Gum</t>
    </r>
  </si>
  <si>
    <t>Plant on creek flats and swampy areas, tolerates poor drainage. Fast growing when young. Good habitat.</t>
  </si>
  <si>
    <t>Eucalyptus pauciflora</t>
  </si>
  <si>
    <r>
      <rPr>
        <u/>
        <sz val="11"/>
        <color rgb="FF0000FF"/>
        <rFont val="Calibri"/>
        <family val="2"/>
        <scheme val="minor"/>
      </rPr>
      <t>Snow Gum</t>
    </r>
  </si>
  <si>
    <t>Generally occurring above 1000m.  Often a crooked, branching trunk, with smooth white and grey bark.</t>
  </si>
  <si>
    <t>Eucalyptus polyanthemos</t>
  </si>
  <si>
    <r>
      <rPr>
        <u/>
        <sz val="11"/>
        <color rgb="FF0000FF"/>
        <rFont val="Calibri"/>
        <family val="2"/>
        <scheme val="minor"/>
      </rPr>
      <t>Red Box</t>
    </r>
  </si>
  <si>
    <t>Hardy.  Useful for shade, shelter and habitat. Medium size tree with blueish foliage.</t>
  </si>
  <si>
    <t>Eucalyptus polybractea</t>
  </si>
  <si>
    <r>
      <rPr>
        <u/>
        <sz val="11"/>
        <color rgb="FF0000FF"/>
        <rFont val="Calibri"/>
        <family val="2"/>
        <scheme val="minor"/>
      </rPr>
      <t>Blue Mallee</t>
    </r>
  </si>
  <si>
    <t>Multi-stemmed small tree with blueish foliage. Used for eucalyptus essential oil. Rare in Victoria.</t>
  </si>
  <si>
    <t>Eucalyptus radiata</t>
  </si>
  <si>
    <r>
      <rPr>
        <u/>
        <sz val="11"/>
        <color rgb="FF0000FF"/>
        <rFont val="Calibri"/>
        <family val="2"/>
        <scheme val="minor"/>
      </rPr>
      <t>Narrow-leaved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Peppermint</t>
    </r>
  </si>
  <si>
    <t>Upright tree with dense canopy. Fast growing. Useful for shade and habitat. Aromatic leaves.</t>
  </si>
  <si>
    <t>Eucalyptus rubida</t>
  </si>
  <si>
    <r>
      <rPr>
        <u/>
        <sz val="11"/>
        <color rgb="FF0000FF"/>
        <rFont val="Calibri"/>
        <family val="2"/>
        <scheme val="minor"/>
      </rPr>
      <t>Candlebark</t>
    </r>
  </si>
  <si>
    <t>Attractive white/grey/pink bark. Excellent habitat tree. Useful for shade and shelter.</t>
  </si>
  <si>
    <t>Eucalyptus sideroxylon</t>
  </si>
  <si>
    <t>Mugga Ironbark/ Red Ironbark</t>
  </si>
  <si>
    <t>Hardy, medium sized tree with fissured black bark. Red, pink or cream flowers. Good habitat.</t>
  </si>
  <si>
    <t>Eucalyptus tricarpa</t>
  </si>
  <si>
    <r>
      <rPr>
        <u/>
        <sz val="11"/>
        <color rgb="FF0000FF"/>
        <rFont val="Calibri"/>
        <family val="2"/>
        <scheme val="minor"/>
      </rPr>
      <t>Ironbark</t>
    </r>
  </si>
  <si>
    <t>Hardy, medium tree with fissured black bark. Long flowering period. Moderate to slow growth rate.</t>
  </si>
  <si>
    <t>Eucalyptus viminalis</t>
  </si>
  <si>
    <r>
      <rPr>
        <u/>
        <sz val="11"/>
        <color rgb="FF0000FF"/>
        <rFont val="Calibri"/>
        <family val="2"/>
        <scheme val="minor"/>
      </rPr>
      <t>Manna Gum</t>
    </r>
  </si>
  <si>
    <t>Tall tree. Fast growing. Excellent habitat.  White trunk with ribbon bark at base. Prefers moist sites.</t>
  </si>
  <si>
    <t>Eucalyptus viridis</t>
  </si>
  <si>
    <r>
      <rPr>
        <u/>
        <sz val="11"/>
        <color rgb="FF0000FF"/>
        <rFont val="Calibri"/>
        <family val="2"/>
        <scheme val="minor"/>
      </rPr>
      <t>Green Mallee</t>
    </r>
  </si>
  <si>
    <t>Hardy tree to 8m. Rough bark at base with smooth trunk and branches. Good for habitat and erosion.</t>
  </si>
  <si>
    <t>TOTAL TREE ORDER</t>
  </si>
  <si>
    <t>UNDERSTOREY SHRUBS</t>
  </si>
  <si>
    <t>Acacia acinacea</t>
  </si>
  <si>
    <r>
      <rPr>
        <u/>
        <sz val="11"/>
        <color rgb="FF0000FF"/>
        <rFont val="Calibri"/>
        <family val="2"/>
        <scheme val="minor"/>
      </rPr>
      <t>Gold Dust Wattle</t>
    </r>
  </si>
  <si>
    <t>Shrub 0.5-2m. Hardy, fast growing. Self-seeds readily.</t>
  </si>
  <si>
    <t>Acacia aspera</t>
  </si>
  <si>
    <r>
      <rPr>
        <u/>
        <sz val="11"/>
        <color rgb="FF0000FF"/>
        <rFont val="Calibri"/>
        <family val="2"/>
        <scheme val="minor"/>
      </rPr>
      <t>Rough Wattle</t>
    </r>
  </si>
  <si>
    <t>Shrub 0.5-2m. Hardy, good habitat, grows well beneath tall trees.</t>
  </si>
  <si>
    <r>
      <rPr>
        <u/>
        <sz val="11"/>
        <color rgb="FF0000FF"/>
        <rFont val="Calibri"/>
        <family val="2"/>
        <scheme val="minor"/>
      </rPr>
      <t>Grey Mulga</t>
    </r>
  </si>
  <si>
    <t>Compact, dense, rounded, spreading, grey-green shrubs 1-3 m high.</t>
  </si>
  <si>
    <t>Acacia decora</t>
  </si>
  <si>
    <r>
      <rPr>
        <u/>
        <sz val="11"/>
        <color rgb="FF0000FF"/>
        <rFont val="Calibri"/>
        <family val="2"/>
        <scheme val="minor"/>
      </rPr>
      <t>Showy Wattle</t>
    </r>
  </si>
  <si>
    <t>The shrub typically grows to 1 to 4 m</t>
  </si>
  <si>
    <t>Acacia flexifolia</t>
  </si>
  <si>
    <r>
      <rPr>
        <u/>
        <sz val="11"/>
        <color rgb="FF0000FF"/>
        <rFont val="Calibri"/>
        <family val="2"/>
        <scheme val="minor"/>
      </rPr>
      <t>Bent-leaf Wattle</t>
    </r>
  </si>
  <si>
    <t>Shrub up to 1m. Fairly dense, round, small shrub. Hardy, aromatic.</t>
  </si>
  <si>
    <t>Acacia genistifolia</t>
  </si>
  <si>
    <r>
      <rPr>
        <u/>
        <sz val="11"/>
        <color rgb="FF0000FF"/>
        <rFont val="Calibri"/>
        <family val="2"/>
        <scheme val="minor"/>
      </rPr>
      <t>Spreading Wattle</t>
    </r>
  </si>
  <si>
    <t>Shrub 0.6-2.5m. Fast growing.  Open, spreading and prickly.  Good bird refuge. Hardy, self seeds readily.</t>
  </si>
  <si>
    <t>Acacia gunnii</t>
  </si>
  <si>
    <r>
      <rPr>
        <u/>
        <sz val="11"/>
        <color rgb="FF0000FF"/>
        <rFont val="Calibri"/>
        <family val="2"/>
        <scheme val="minor"/>
      </rPr>
      <t>Ploughshare Wattle</t>
    </r>
  </si>
  <si>
    <t>Rare wattle up to 1m. May occur as a groundcover or small shrub. Good habitat with rigid form.</t>
  </si>
  <si>
    <t>Acacia lanigera</t>
  </si>
  <si>
    <r>
      <rPr>
        <u/>
        <sz val="11"/>
        <color rgb="FF0000FF"/>
        <rFont val="Calibri"/>
        <family val="2"/>
        <scheme val="minor"/>
      </rPr>
      <t>Woolly Wattle</t>
    </r>
  </si>
  <si>
    <t>Shrub up to 1m.  Hardy. Early flowering – provides colour in winter. Good habitat.</t>
  </si>
  <si>
    <t>Acacia mitchelli</t>
  </si>
  <si>
    <r>
      <rPr>
        <u/>
        <sz val="11"/>
        <color rgb="FF0000FF"/>
        <rFont val="Calibri"/>
        <family val="2"/>
        <scheme val="minor"/>
      </rPr>
      <t>Mitchell’s Wattle</t>
    </r>
  </si>
  <si>
    <t>Low spreading shrub to 1m. Bipinnate silvery green foliage with pale yellow flowers. Locally rare.</t>
  </si>
  <si>
    <t>Acacia montana</t>
  </si>
  <si>
    <r>
      <rPr>
        <u/>
        <sz val="11"/>
        <color rgb="FF0000FF"/>
        <rFont val="Calibri"/>
        <family val="2"/>
        <scheme val="minor"/>
      </rPr>
      <t>Mallee Wattle</t>
    </r>
  </si>
  <si>
    <t>Shrub 1-4m. Dense, rounded, rather sticky green foliage. Hardy, fast growing, good habitat.</t>
  </si>
  <si>
    <t>Acacia paradoxa</t>
  </si>
  <si>
    <r>
      <rPr>
        <u/>
        <sz val="11"/>
        <color rgb="FF0000FF"/>
        <rFont val="Calibri"/>
        <family val="2"/>
        <scheme val="minor"/>
      </rPr>
      <t>Hedge Wattle</t>
    </r>
  </si>
  <si>
    <t>Shrub 2-4m. Prickly, fast growing, excellent habitat. Readily self seeds.</t>
  </si>
  <si>
    <t>Acacia penninervis</t>
  </si>
  <si>
    <r>
      <rPr>
        <u/>
        <sz val="11"/>
        <color rgb="FF0000FF"/>
        <rFont val="Calibri"/>
        <family val="2"/>
        <scheme val="minor"/>
      </rPr>
      <t>Hickory Wattle</t>
    </r>
  </si>
  <si>
    <t>Dense shrub to small tree up to 6m.  Isolated population in the Strathbogie Ranges. Hardy.</t>
  </si>
  <si>
    <t>Acacia pravissima</t>
  </si>
  <si>
    <r>
      <rPr>
        <u/>
        <sz val="11"/>
        <color rgb="FF0000FF"/>
        <rFont val="Calibri"/>
        <family val="2"/>
        <scheme val="minor"/>
      </rPr>
      <t>Ovens Wattle</t>
    </r>
  </si>
  <si>
    <t>Shrub or small tree found near streams or damp sheltered sites 3-8m. Attractive foliage, good habitat.</t>
  </si>
  <si>
    <t>Acacia pycnantha</t>
  </si>
  <si>
    <r>
      <rPr>
        <u/>
        <sz val="11"/>
        <color rgb="FF0000FF"/>
        <rFont val="Calibri"/>
        <family val="2"/>
        <scheme val="minor"/>
      </rPr>
      <t>Golden Wattle</t>
    </r>
  </si>
  <si>
    <t>Shrub 3-8m. Hardy, very fast growing, short lived. Readily self seeds. Good habitat.</t>
  </si>
  <si>
    <t>Acacia rubida</t>
  </si>
  <si>
    <r>
      <rPr>
        <u/>
        <sz val="11"/>
        <color rgb="FF0000FF"/>
        <rFont val="Calibri"/>
        <family val="2"/>
        <scheme val="minor"/>
      </rPr>
      <t>Red Stem Wattle</t>
    </r>
  </si>
  <si>
    <t>Shrub 1.5-5m. Hardy, fast growing, adaptable. Soil binding fibrous roots. Good habitat.</t>
  </si>
  <si>
    <t>Acacia verniciflua</t>
  </si>
  <si>
    <r>
      <rPr>
        <u/>
        <sz val="11"/>
        <color rgb="FF0000FF"/>
        <rFont val="Calibri"/>
        <family val="2"/>
        <scheme val="minor"/>
      </rPr>
      <t>Varnish Wattle</t>
    </r>
  </si>
  <si>
    <t>Shrub 1-3m. Hardy and adaptable. Glistening foliage. Good habitat.</t>
  </si>
  <si>
    <r>
      <rPr>
        <i/>
        <sz val="14"/>
        <rFont val="Calibri"/>
        <family val="2"/>
        <scheme val="minor"/>
      </rPr>
      <t>Bursaria spinosa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</si>
  <si>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Sweet Bursaria</t>
    </r>
  </si>
  <si>
    <t>Low shrub to tree up to 8m. Hardy and adaptable. White/cream flowers. Prickly.  Good habitat.</t>
  </si>
  <si>
    <t>Callistemon sieberi</t>
  </si>
  <si>
    <r>
      <rPr>
        <u/>
        <sz val="11"/>
        <color rgb="FF0000FF"/>
        <rFont val="Calibri"/>
        <family val="2"/>
        <scheme val="minor"/>
      </rPr>
      <t>River Bottlebrush</t>
    </r>
  </si>
  <si>
    <t>Hardy streamside shrub up to 3m. Stabilises banks. Good habitat. Cream to pale yellow flowers.</t>
  </si>
  <si>
    <t>Calytrix tetragona**</t>
  </si>
  <si>
    <r>
      <rPr>
        <u/>
        <sz val="11"/>
        <color rgb="FF0000FF"/>
        <rFont val="Calibri"/>
        <family val="2"/>
        <scheme val="minor"/>
      </rPr>
      <t>Fringe Myrtle</t>
    </r>
  </si>
  <si>
    <t>Erect to spreading shrub 0.5 to 2m. Small aromatic leaves with white to pink flowers. Hardy.</t>
  </si>
  <si>
    <t>Cassinia aculeata</t>
  </si>
  <si>
    <r>
      <rPr>
        <u/>
        <sz val="11"/>
        <color rgb="FF0000FF"/>
        <rFont val="Calibri"/>
        <family val="2"/>
        <scheme val="minor"/>
      </rPr>
      <t>Common Cassinia</t>
    </r>
  </si>
  <si>
    <t>Shrub 1-2.5m. Fast growing pioneer species. Colonises bare ground.  Good shelter and habitat.</t>
  </si>
  <si>
    <t>Cassinia arcuata</t>
  </si>
  <si>
    <r>
      <rPr>
        <u/>
        <sz val="11"/>
        <color rgb="FF0000FF"/>
        <rFont val="Calibri"/>
        <family val="2"/>
        <scheme val="minor"/>
      </rPr>
      <t>Drooping Cassinia</t>
    </r>
  </si>
  <si>
    <t>Shrub 2m. Fast growing, hardy pioneer species. Readily colonises disturbed areas. Prefers dry sites.</t>
  </si>
  <si>
    <t>Cassinia longifolia</t>
  </si>
  <si>
    <r>
      <rPr>
        <u/>
        <sz val="11"/>
        <color rgb="FF0000FF"/>
        <rFont val="Calibri"/>
        <family val="2"/>
        <scheme val="minor"/>
      </rPr>
      <t>Shiny Cassinia</t>
    </r>
  </si>
  <si>
    <t>Shrub 1.2-2.5m. Fast growing. Easily established shrub for bare ground. Good shelter and habitat.</t>
  </si>
  <si>
    <t>Cassinia ozothamnoides</t>
  </si>
  <si>
    <r>
      <rPr>
        <u/>
        <sz val="11"/>
        <color rgb="FF0000FF"/>
        <rFont val="Calibri"/>
        <family val="2"/>
        <scheme val="minor"/>
      </rPr>
      <t>Cottony Haeckeria</t>
    </r>
  </si>
  <si>
    <t>Small shrub 0.5-1m with curry smelling leaves. Profuse and conspicuous flowerheads. Hardy.</t>
  </si>
  <si>
    <t>Coprosma quadrifida**</t>
  </si>
  <si>
    <r>
      <rPr>
        <u/>
        <sz val="11"/>
        <color rgb="FF0000FF"/>
        <rFont val="Calibri"/>
        <family val="2"/>
        <scheme val="minor"/>
      </rPr>
      <t>Prickly Currant-bush</t>
    </r>
  </si>
  <si>
    <t>Upright shrub 2-4m. Small olive green leaves with small red berries. Important food source and habitat.</t>
  </si>
  <si>
    <t>Correa glabra**</t>
  </si>
  <si>
    <r>
      <rPr>
        <u/>
        <sz val="11"/>
        <color rgb="FF0000FF"/>
        <rFont val="Calibri"/>
        <family val="2"/>
        <scheme val="minor"/>
      </rPr>
      <t>Rock Correa</t>
    </r>
  </si>
  <si>
    <t>Dense shrub up to 2m. Green/pale yellow bell-shaped flowers. Hardy, adaptable, valuable habitat.</t>
  </si>
  <si>
    <t>Correa lawrenceana**</t>
  </si>
  <si>
    <r>
      <rPr>
        <u/>
        <sz val="11"/>
        <color rgb="FF0000FF"/>
        <rFont val="Calibri"/>
        <family val="2"/>
        <scheme val="minor"/>
      </rPr>
      <t>Mountain Correa</t>
    </r>
  </si>
  <si>
    <t>Tall shrub 2-6m found in moist forests.  Bears yellow- green flowers.  Honeyeater food source.</t>
  </si>
  <si>
    <t>Correa reflexa**</t>
  </si>
  <si>
    <r>
      <rPr>
        <u/>
        <sz val="11"/>
        <color rgb="FF0000FF"/>
        <rFont val="Calibri"/>
        <family val="2"/>
        <scheme val="minor"/>
      </rPr>
      <t>Common Correa</t>
    </r>
  </si>
  <si>
    <t>Shrub 0.5-1.5m. Green or green/red bell-shaped flowers. Hardy, adaptable, valuable habitat.</t>
  </si>
  <si>
    <r>
      <rPr>
        <i/>
        <sz val="14"/>
        <rFont val="Calibri"/>
        <family val="2"/>
        <scheme val="minor"/>
      </rPr>
      <t>Daviesia latifolia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</si>
  <si>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Hop Bitter-Pea</t>
    </r>
  </si>
  <si>
    <t>Slender erect shrub 1-5m. Orange/yellow and red pea flowers. Good habitat and shelter.</t>
  </si>
  <si>
    <t>Daviesia leptophylla^^</t>
  </si>
  <si>
    <r>
      <rPr>
        <u/>
        <sz val="11"/>
        <color rgb="FF0000FF"/>
        <rFont val="Calibri"/>
        <family val="2"/>
        <scheme val="minor"/>
      </rPr>
      <t>Narrow Leaved Bitter-Pea</t>
    </r>
  </si>
  <si>
    <t>Multi-stemmed shrub up to 2m. Hardy. Perfumed yellow and brown/orange pea flowers. Good habitat.</t>
  </si>
  <si>
    <r>
      <rPr>
        <i/>
        <sz val="14"/>
        <rFont val="Calibri"/>
        <family val="2"/>
        <scheme val="minor"/>
      </rPr>
      <t>Daviesia ulicifolia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</si>
  <si>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Gorse Bitter-Pea</t>
    </r>
  </si>
  <si>
    <t>Prickly shrub up to 2m. Yellow and red/brown pea flowers. Hardy, adaptable, valuable habitat.</t>
  </si>
  <si>
    <t>Dillwynia cinerascens^^</t>
  </si>
  <si>
    <r>
      <rPr>
        <u/>
        <sz val="11"/>
        <color rgb="FF0000FF"/>
        <rFont val="Calibri"/>
        <family val="2"/>
        <scheme val="minor"/>
      </rPr>
      <t>Grey Parrot-Pea</t>
    </r>
  </si>
  <si>
    <t>Low multi-stemmed to erect shrub 0.3-1.5m. Showy yellow and orange pea flowers. Hardy and adaptable.</t>
  </si>
  <si>
    <r>
      <rPr>
        <i/>
        <sz val="14"/>
        <rFont val="Calibri"/>
        <family val="2"/>
        <scheme val="minor"/>
      </rPr>
      <t>Dillwynia juniperina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</si>
  <si>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Prickly Parrot-Pea</t>
    </r>
  </si>
  <si>
    <t>Prickly shrub of 1-2m.  Small yellow and red pea flowers clustered at the end of branches. Adaptable.</t>
  </si>
  <si>
    <r>
      <rPr>
        <i/>
        <sz val="14"/>
        <rFont val="Calibri"/>
        <family val="2"/>
        <scheme val="minor"/>
      </rPr>
      <t>Dillwynia sericea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</si>
  <si>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Showy Parrot-Pea</t>
    </r>
  </si>
  <si>
    <t>Low to erect shrub 0.5-1m. Showy yellow and red pea flowers. Hardy and adaptable.</t>
  </si>
  <si>
    <t>Dodonaea boroniifolia</t>
  </si>
  <si>
    <r>
      <rPr>
        <u/>
        <sz val="11"/>
        <color rgb="FF0000FF"/>
        <rFont val="Calibri"/>
        <family val="2"/>
        <scheme val="minor"/>
      </rPr>
      <t>Fern-leaf Hop-Bush</t>
    </r>
  </si>
  <si>
    <t>Shrub up to 2m. Pinnate leaves with purplish-red fruit. Adaptable. Near threatened in Victoria.</t>
  </si>
  <si>
    <t>Dodonaea viscosa subsp. angustissima</t>
  </si>
  <si>
    <r>
      <rPr>
        <u/>
        <sz val="11"/>
        <color rgb="FF0000FF"/>
        <rFont val="Calibri"/>
        <family val="2"/>
        <scheme val="minor"/>
      </rPr>
      <t>Slender Hop-Bush</t>
    </r>
  </si>
  <si>
    <t>Erect shrub to 4m. Fast growing and adaptable. Red- brown fruit. Good habitat.</t>
  </si>
  <si>
    <t>Dodonaea viscosa subsp. cuneata</t>
  </si>
  <si>
    <r>
      <rPr>
        <u/>
        <sz val="11"/>
        <color rgb="FF0000FF"/>
        <rFont val="Calibri"/>
        <family val="2"/>
        <scheme val="minor"/>
      </rPr>
      <t>Wedge leaf Hop-Bush</t>
    </r>
  </si>
  <si>
    <t>Shrub to 2m. Fast growing and hardy. Red-brown fruit. Excellent habitat.</t>
  </si>
  <si>
    <t>Epacris impressa**</t>
  </si>
  <si>
    <r>
      <rPr>
        <u/>
        <sz val="11"/>
        <color rgb="FF0000FF"/>
        <rFont val="Calibri"/>
        <family val="2"/>
        <scheme val="minor"/>
      </rPr>
      <t>Common Heath</t>
    </r>
  </si>
  <si>
    <t>Slender, wiry, erect shrub to 1.2m. Red, pink or white flowers. Found on dry sites at higher altitudes.</t>
  </si>
  <si>
    <r>
      <rPr>
        <i/>
        <sz val="14"/>
        <rFont val="Calibri"/>
        <family val="2"/>
        <scheme val="minor"/>
      </rPr>
      <t>Eutaxia diffusa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</si>
  <si>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Spreading Eutaxia</t>
    </r>
  </si>
  <si>
    <t>Variable shrub to 1.5m. Yellow and purple pea flowers. Hardy, valuable habitat and soil stabilising.</t>
  </si>
  <si>
    <r>
      <rPr>
        <i/>
        <sz val="14"/>
        <rFont val="Calibri"/>
        <family val="2"/>
        <scheme val="minor"/>
      </rPr>
      <t>Eutaxia microphylla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</si>
  <si>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Common Eutaxia</t>
    </r>
  </si>
  <si>
    <t>Variable shrub to 1m.  Profuse yellow and red pea flowers.  Hardy, good habitat and soil stabilising.</t>
  </si>
  <si>
    <r>
      <rPr>
        <i/>
        <sz val="14"/>
        <rFont val="Calibri"/>
        <family val="2"/>
        <scheme val="minor"/>
      </rPr>
      <t>Grevillea alpina</t>
    </r>
    <r>
      <rPr>
        <i/>
        <sz val="14"/>
        <color rgb="FF000000"/>
        <rFont val="Calibri"/>
        <family val="2"/>
        <scheme val="minor"/>
      </rPr>
      <t>**</t>
    </r>
  </si>
  <si>
    <r>
      <rPr>
        <u/>
        <sz val="11"/>
        <color rgb="FF0000FF"/>
        <rFont val="Calibri"/>
        <family val="2"/>
        <scheme val="minor"/>
      </rPr>
      <t>Cat’s Claw Grevillea</t>
    </r>
  </si>
  <si>
    <t>Variable small shrub 0.3-2m. Flowers can be red, pink, green, cream or white. Excellent habitat.</t>
  </si>
  <si>
    <t>Gynatrix pulchella**</t>
  </si>
  <si>
    <r>
      <rPr>
        <u/>
        <sz val="11"/>
        <color rgb="FF0000FF"/>
        <rFont val="Calibri"/>
        <family val="2"/>
        <scheme val="minor"/>
      </rPr>
      <t>Hemp Bush</t>
    </r>
  </si>
  <si>
    <t>Semi-deciduous, open shrub to 3m. Cream flowers. Fast growing. Found on moist soils at high altitudes.</t>
  </si>
  <si>
    <t>Fringed Heath Myrtle</t>
  </si>
  <si>
    <t>Multi-stemmed shrub or small tree growing to 8 m.  Needle shaped leaves. Cream flowers between September/October</t>
  </si>
  <si>
    <t>Hibbertia riparia</t>
  </si>
  <si>
    <r>
      <rPr>
        <u/>
        <sz val="11"/>
        <color rgb="FF0000FF"/>
        <rFont val="Calibri"/>
        <family val="2"/>
        <scheme val="minor"/>
      </rPr>
      <t>Erect Guinea-Flower</t>
    </r>
  </si>
  <si>
    <t>Erect to spreading, rarely decumbent shrubs to 1.2 m high. Yellow flowers in spring and summer.</t>
  </si>
  <si>
    <t>Indigofera australis</t>
  </si>
  <si>
    <r>
      <rPr>
        <u/>
        <sz val="11"/>
        <color rgb="FF0000FF"/>
        <rFont val="Calibri"/>
        <family val="2"/>
        <scheme val="minor"/>
      </rPr>
      <t>Austral Indigo</t>
    </r>
  </si>
  <si>
    <t>Upright shrub to 2.5m. Attractive mauve pea flowers.  Good habitat. Adaptable. Highly palatable.</t>
  </si>
  <si>
    <t>Kunzea parvifolia</t>
  </si>
  <si>
    <r>
      <rPr>
        <u/>
        <sz val="11"/>
        <color rgb="FF0000FF"/>
        <rFont val="Calibri"/>
        <family val="2"/>
        <scheme val="minor"/>
      </rPr>
      <t>Violet Kunzea</t>
    </r>
  </si>
  <si>
    <t>Erect shrub to 1.5m. Pink to purple flowers. Prefers moist soils. Adaptable. Good habitat.</t>
  </si>
  <si>
    <r>
      <rPr>
        <i/>
        <sz val="14"/>
        <rFont val="Calibri"/>
        <family val="2"/>
        <scheme val="minor"/>
      </rPr>
      <t>Leptospermum
continentale</t>
    </r>
  </si>
  <si>
    <r>
      <rPr>
        <u/>
        <sz val="11"/>
        <color rgb="FF0000FF"/>
        <rFont val="Calibri"/>
        <family val="2"/>
        <scheme val="minor"/>
      </rPr>
      <t>Prickly Tea Tree</t>
    </r>
  </si>
  <si>
    <t>Prickly shrub to 2m. White flowers. Excellent for habitat. Requires wet or swampy sites.</t>
  </si>
  <si>
    <r>
      <rPr>
        <i/>
        <sz val="14"/>
        <rFont val="Calibri"/>
        <family val="2"/>
        <scheme val="minor"/>
      </rPr>
      <t>Leptospermum
grandifolium</t>
    </r>
  </si>
  <si>
    <r>
      <rPr>
        <u/>
        <sz val="11"/>
        <color rgb="FF0000FF"/>
        <rFont val="Calibri"/>
        <family val="2"/>
        <scheme val="minor"/>
      </rPr>
      <t>Mountain Tea Tree</t>
    </r>
  </si>
  <si>
    <t>Dense shrub to round tree 1.5-10m. White flowers. Adaptable. Found on moist soils at higher altitudes.</t>
  </si>
  <si>
    <r>
      <rPr>
        <i/>
        <sz val="14"/>
        <rFont val="Calibri"/>
        <family val="2"/>
        <scheme val="minor"/>
      </rPr>
      <t>Leptospermum
lanigerum</t>
    </r>
  </si>
  <si>
    <r>
      <rPr>
        <u/>
        <sz val="11"/>
        <color rgb="FF0000FF"/>
        <rFont val="Calibri"/>
        <family val="2"/>
        <scheme val="minor"/>
      </rPr>
      <t>Woolly Tea Tree</t>
    </r>
  </si>
  <si>
    <t>Shrub or tree to 4m. Prolific white flowers. Long- lived. Excellent habitat. Requires very wet sites.</t>
  </si>
  <si>
    <r>
      <rPr>
        <i/>
        <sz val="14"/>
        <rFont val="Calibri"/>
        <family val="2"/>
        <scheme val="minor"/>
      </rPr>
      <t>Leptospermum obovatum</t>
    </r>
  </si>
  <si>
    <r>
      <rPr>
        <u/>
        <sz val="11"/>
        <color rgb="FF0000FF"/>
        <rFont val="Calibri"/>
        <family val="2"/>
        <scheme val="minor"/>
      </rPr>
      <t>River Tea Tree</t>
    </r>
  </si>
  <si>
    <t>Shrub to 3m. White flowers. Found along major watercourses. Requires very wet sites.</t>
  </si>
  <si>
    <r>
      <rPr>
        <i/>
        <sz val="14"/>
        <rFont val="Calibri"/>
        <family val="2"/>
        <scheme val="minor"/>
      </rPr>
      <t>Melaleuca
parvistaminea</t>
    </r>
  </si>
  <si>
    <r>
      <rPr>
        <u/>
        <sz val="11"/>
        <color rgb="FF0000FF"/>
        <rFont val="Calibri"/>
        <family val="2"/>
        <scheme val="minor"/>
      </rPr>
      <t>Rough-barked Honey-
myrtle</t>
    </r>
  </si>
  <si>
    <t>Shrub to small tree to 5m. Profuse white/cream flowers. Hardy streamside shrub and gully erosion.</t>
  </si>
  <si>
    <t>Melaleuca uncinata</t>
  </si>
  <si>
    <r>
      <rPr>
        <u/>
        <sz val="11"/>
        <color rgb="FF0000FF"/>
        <rFont val="Calibri"/>
        <family val="2"/>
        <scheme val="minor"/>
      </rPr>
      <t>Broombush</t>
    </r>
  </si>
  <si>
    <t>Erect broom-like shrub to 3 m high; bark papery on old stems. Flowers mostly in spring.</t>
  </si>
  <si>
    <t>Melicytus dentatus</t>
  </si>
  <si>
    <r>
      <rPr>
        <u/>
        <sz val="11"/>
        <color rgb="FF0000FF"/>
        <rFont val="Calibri"/>
        <family val="2"/>
        <scheme val="minor"/>
      </rPr>
      <t>Tree Violet</t>
    </r>
  </si>
  <si>
    <t>Shrub to 3m. Fragrant, pale yellow, bell-shaped flowers. Hardy, long lived, slow growing.</t>
  </si>
  <si>
    <r>
      <rPr>
        <i/>
        <sz val="14"/>
        <rFont val="Calibri"/>
        <family val="2"/>
        <scheme val="minor"/>
      </rPr>
      <t>Micromyrtus ciliata</t>
    </r>
    <r>
      <rPr>
        <i/>
        <sz val="14"/>
        <color rgb="FF000000"/>
        <rFont val="Calibri"/>
        <family val="2"/>
        <scheme val="minor"/>
      </rPr>
      <t>**</t>
    </r>
  </si>
  <si>
    <r>
      <rPr>
        <u/>
        <sz val="11"/>
        <color rgb="FF0000FF"/>
        <rFont val="Calibri"/>
        <family val="2"/>
        <scheme val="minor"/>
      </rPr>
      <t>Fringed Heath Myrtle</t>
    </r>
  </si>
  <si>
    <t>Prostrate shrub to 1m. Aromatic foliage with white to pink flowers. Requires moist, well drained soils.</t>
  </si>
  <si>
    <t>Mirbelia oxylobioides^^</t>
  </si>
  <si>
    <r>
      <rPr>
        <u/>
        <sz val="11"/>
        <color rgb="FF0000FF"/>
        <rFont val="Calibri"/>
        <family val="2"/>
        <scheme val="minor"/>
      </rPr>
      <t>Mountain Mirbelia</t>
    </r>
  </si>
  <si>
    <t>Shrub to 1.5m. Bright orange/red pea flowers. Hardy, prickly, good habitat, requires shade.</t>
  </si>
  <si>
    <t>Olearia argophylla^^</t>
  </si>
  <si>
    <r>
      <rPr>
        <u/>
        <sz val="11"/>
        <color rgb="FF0000FF"/>
        <rFont val="Calibri"/>
        <family val="2"/>
        <scheme val="minor"/>
      </rPr>
      <t>Musk Daisy Bush</t>
    </r>
  </si>
  <si>
    <t>Tall shrub to small tree 3-8m. Profuse cream flowers. Fast growing. Requires sheltered site on deep soils.</t>
  </si>
  <si>
    <t>Olearia lirata</t>
  </si>
  <si>
    <r>
      <rPr>
        <u/>
        <sz val="11"/>
        <color rgb="FF0000FF"/>
        <rFont val="Calibri"/>
        <family val="2"/>
        <scheme val="minor"/>
      </rPr>
      <t>Snow Daisy Bush</t>
    </r>
  </si>
  <si>
    <t>Soft open shrub to 4m. White flowers. Fast growing, medium lifespan. Requires sheltered on deep soils.</t>
  </si>
  <si>
    <t>Olearia phlogopappa</t>
  </si>
  <si>
    <r>
      <rPr>
        <u/>
        <sz val="11"/>
        <color rgb="FF0000FF"/>
        <rFont val="Calibri"/>
        <family val="2"/>
        <scheme val="minor"/>
      </rPr>
      <t>Dusty Daisy Bush</t>
    </r>
  </si>
  <si>
    <t>Spreading shrub to 2m. White flowers. Fast growing, medium lifespan. Prefers moist soils.</t>
  </si>
  <si>
    <t>Ozothamnus obcordatus</t>
  </si>
  <si>
    <r>
      <rPr>
        <u/>
        <sz val="11"/>
        <color rgb="FF0000FF"/>
        <rFont val="Calibri"/>
        <family val="2"/>
        <scheme val="minor"/>
      </rPr>
      <t>Grey Everlasting</t>
    </r>
  </si>
  <si>
    <t>Erect slender shrub to 1.5m. Golden yellow flowers. Fast growing, short lived. Hardy.</t>
  </si>
  <si>
    <t>Pimelea axiflora**</t>
  </si>
  <si>
    <r>
      <rPr>
        <u/>
        <sz val="11"/>
        <color rgb="FF0000FF"/>
        <rFont val="Calibri"/>
        <family val="2"/>
        <scheme val="minor"/>
      </rPr>
      <t>Bootlace Bush</t>
    </r>
  </si>
  <si>
    <t>Shrub 1-3m. Opposite narrow leaves, white flowers. Prefers high rainfall moist conditions.</t>
  </si>
  <si>
    <t>Pimelea humilis**</t>
  </si>
  <si>
    <r>
      <rPr>
        <u/>
        <sz val="11"/>
        <color rgb="FF0000FF"/>
        <rFont val="Calibri"/>
        <family val="2"/>
        <scheme val="minor"/>
      </rPr>
      <t>Common Rice-flower</t>
    </r>
  </si>
  <si>
    <t>Small erect shrub to 0.5m. Creamy white clusters of flowers. Widespread and hardy.</t>
  </si>
  <si>
    <t>Pimelea linifolia**</t>
  </si>
  <si>
    <r>
      <rPr>
        <u/>
        <sz val="11"/>
        <color rgb="FF0000FF"/>
        <rFont val="Calibri"/>
        <family val="2"/>
        <scheme val="minor"/>
      </rPr>
      <t>Slender Rice-flower</t>
    </r>
  </si>
  <si>
    <t>Slender upright or sprawling shrub to 1.5m. Clusters of white or pink flowers. Prefers part shade.</t>
  </si>
  <si>
    <r>
      <rPr>
        <i/>
        <sz val="14"/>
        <rFont val="Calibri"/>
        <family val="2"/>
        <scheme val="minor"/>
      </rPr>
      <t>Pittosporum angustifolium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</si>
  <si>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Weeping Pittosporum</t>
    </r>
  </si>
  <si>
    <t>Shrub to small tree 10m. Orange fruit and fragrant cream flowers. Hardy, long-lived, slow-growing.</t>
  </si>
  <si>
    <r>
      <rPr>
        <i/>
        <sz val="14"/>
        <rFont val="Calibri"/>
        <family val="2"/>
        <scheme val="minor"/>
      </rPr>
      <t>Pomaderris aspera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</si>
  <si>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Hazel Pomaderris</t>
    </r>
  </si>
  <si>
    <t>Large shrub or small tree 3-15m. Cream flowers. Valuable habitat for sheltered gullies and moist sites.</t>
  </si>
  <si>
    <r>
      <rPr>
        <i/>
        <sz val="14"/>
        <rFont val="Calibri"/>
        <family val="2"/>
        <scheme val="minor"/>
      </rPr>
      <t>Pomaderris prunifolia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</si>
  <si>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Prunus Pomaderris</t>
    </r>
  </si>
  <si>
    <t>Shrub 1-4m. Creamy white flowers. Fast growing. Requires well drained soils and semi shade.</t>
  </si>
  <si>
    <t>Pomaderris racemosa^^</t>
  </si>
  <si>
    <r>
      <rPr>
        <u/>
        <sz val="11"/>
        <color rgb="FF0000FF"/>
        <rFont val="Calibri"/>
        <family val="2"/>
        <scheme val="minor"/>
      </rPr>
      <t>Cluster Pomaderris</t>
    </r>
  </si>
  <si>
    <t>2-5 m x 1-3 m.  Frost tolerant. Dappled to semi shade.</t>
  </si>
  <si>
    <t>Prostanthera lasianthos**</t>
  </si>
  <si>
    <r>
      <rPr>
        <u/>
        <sz val="11"/>
        <color rgb="FF0000FF"/>
        <rFont val="Calibri"/>
        <family val="2"/>
        <scheme val="minor"/>
      </rPr>
      <t>Victorian Christmas Bush</t>
    </r>
  </si>
  <si>
    <t>Shrub to small tree 1-6m. White to mauve flowers. Fast growing. Good habitat for moist gullies.</t>
  </si>
  <si>
    <t> Spiny Bush Pea</t>
  </si>
  <si>
    <t>Erect spreading shrub 50 cm to 2 m high. Drooping branchlets, grey-green leaves pointed at tips. Growing tips often pink/orange.Flowers yellow-orange with red, Oct-Dec. Usually flowers for 4-6 weeks.</t>
  </si>
  <si>
    <t>Pultenaea daphnoides^^</t>
  </si>
  <si>
    <r>
      <rPr>
        <u/>
        <sz val="11"/>
        <color rgb="FF0000FF"/>
        <rFont val="Calibri"/>
        <family val="2"/>
        <scheme val="minor"/>
      </rPr>
      <t>Large Leaf Bush Pea</t>
    </r>
  </si>
  <si>
    <t>Erect shrub1-3m. Yellow and red pea flowers. Hardy once stablished. Fast to moderate growth rate.</t>
  </si>
  <si>
    <t>Scented Bush Pea</t>
  </si>
  <si>
    <t>Strongly perfumed shrub that typically grows to a height of up to 1.5 m. Yellow Flowers  occur in October.</t>
  </si>
  <si>
    <r>
      <rPr>
        <i/>
        <sz val="14"/>
        <rFont val="Calibri"/>
        <family val="2"/>
        <scheme val="minor"/>
      </rPr>
      <t>Pultenaea humilis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</si>
  <si>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Dwarf Bush Pea</t>
    </r>
  </si>
  <si>
    <t>Erect to prostrate shrub to 0.2-0.8m. Soft hairy foliage with yellow and red pea flowers. Hardy.</t>
  </si>
  <si>
    <r>
      <rPr>
        <i/>
        <sz val="14"/>
        <rFont val="Calibri"/>
        <family val="2"/>
        <scheme val="minor"/>
      </rPr>
      <t>Pultenaea largiflorens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</si>
  <si>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Twiggy Bush Pea</t>
    </r>
  </si>
  <si>
    <t>Erect shrub to 1m. Showy orange and red pea flowers. Hardy.</t>
  </si>
  <si>
    <r>
      <rPr>
        <i/>
        <sz val="14"/>
        <rFont val="Calibri"/>
        <family val="2"/>
        <scheme val="minor"/>
      </rPr>
      <t>Pultenaea laxiflora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</si>
  <si>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Loose Flower Bush Pea</t>
    </r>
  </si>
  <si>
    <t>Prostrate or low spreading shrub to 0.6m. Orange and red pea flowers. Hardy.</t>
  </si>
  <si>
    <t>Pultenaea pedunculata ^^</t>
  </si>
  <si>
    <r>
      <rPr>
        <u/>
        <sz val="11"/>
        <color rgb="FF0000FF"/>
        <rFont val="Calibri"/>
        <family val="2"/>
        <scheme val="minor"/>
      </rPr>
      <t>Matted Bush-pea</t>
    </r>
  </si>
  <si>
    <t>Prostrate or low spreading shrub 0.5m. Showy yellow pea flowers. Hardy.</t>
  </si>
  <si>
    <t>Pultenaea procumbens ^^</t>
  </si>
  <si>
    <r>
      <rPr>
        <u/>
        <sz val="11"/>
        <color rgb="FF0000FF"/>
        <rFont val="Calibri"/>
        <family val="2"/>
        <scheme val="minor"/>
      </rPr>
      <t>Heathy Bush-pea</t>
    </r>
  </si>
  <si>
    <t>Small shrub up to 1m. Orange and red pea flowers. Hardy.</t>
  </si>
  <si>
    <t>Pultenaea scabra^^</t>
  </si>
  <si>
    <t>Rough Bush Pea </t>
  </si>
  <si>
    <t>Erect or spreading shrub that typically grows to a height of 1–3 m. Yellow and red flowers are arranged in usually dense clusters of more than three, between September to November.</t>
  </si>
  <si>
    <t>Pultenaea williamsonii^^</t>
  </si>
  <si>
    <r>
      <rPr>
        <u/>
        <sz val="11"/>
        <color rgb="FF0000FF"/>
        <rFont val="Calibri"/>
        <family val="2"/>
        <scheme val="minor"/>
      </rPr>
      <t>Highland Bush-pea</t>
    </r>
  </si>
  <si>
    <t>Prostrate or low spreading shrub. Yellow pea flowers. Found in mountain forests. Rare in Victoria.</t>
  </si>
  <si>
    <t>Senna artemisioides</t>
  </si>
  <si>
    <r>
      <rPr>
        <u/>
        <sz val="11"/>
        <color rgb="FF0000FF"/>
        <rFont val="Calibri"/>
        <family val="2"/>
        <scheme val="minor"/>
      </rPr>
      <t>Narrow Leaf Desert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Cassia</t>
    </r>
  </si>
  <si>
    <t>Hardy shrub 1-3m. Fragrant golden yellow flowers. Hardy, fast growing, short lived.</t>
  </si>
  <si>
    <t>Spyridium parvifolium</t>
  </si>
  <si>
    <r>
      <rPr>
        <u/>
        <sz val="11"/>
        <color rgb="FF0000FF"/>
        <rFont val="Calibri"/>
        <family val="2"/>
        <scheme val="minor"/>
      </rPr>
      <t>Dusty Miller</t>
    </r>
  </si>
  <si>
    <t>It grows up to 3 metres in height. Produces 2 to 3 mm long white flowers in small heads.</t>
  </si>
  <si>
    <r>
      <rPr>
        <i/>
        <sz val="14"/>
        <rFont val="Calibri"/>
        <family val="2"/>
        <scheme val="minor"/>
      </rPr>
      <t>Templetonia stenophylla</t>
    </r>
  </si>
  <si>
    <r>
      <rPr>
        <u/>
        <sz val="11"/>
        <color rgb="FF0000FF"/>
        <rFont val="Calibri"/>
        <family val="2"/>
        <scheme val="minor"/>
      </rPr>
      <t>Leafy Templetonia</t>
    </r>
  </si>
  <si>
    <t>Low straggling plant with one to several stems:up to 60cm. Pea-like flowers with red-brown and green centres in spring.</t>
  </si>
  <si>
    <t>Tetratheca ciliata**</t>
  </si>
  <si>
    <r>
      <rPr>
        <u/>
        <sz val="11"/>
        <color rgb="FF0000FF"/>
        <rFont val="Calibri"/>
        <family val="2"/>
        <scheme val="minor"/>
      </rPr>
      <t>Pink-bells</t>
    </r>
  </si>
  <si>
    <t>Slender clumping shrub to 1m. Profuse, deep pink- lilac flowers. Prefers part shade. Adaptable.</t>
  </si>
  <si>
    <t>Veronica perfoliata**</t>
  </si>
  <si>
    <r>
      <rPr>
        <u/>
        <sz val="11"/>
        <color rgb="FF0000FF"/>
        <rFont val="Calibri"/>
        <family val="2"/>
        <scheme val="minor"/>
      </rPr>
      <t>Diggers Speedwell</t>
    </r>
  </si>
  <si>
    <t>Low growing shrub, 0.3 – 1m. Pale grey-green foliage with attractive sprays of pale mauve flowers. Hardy.</t>
  </si>
  <si>
    <t>Viminaria juncea</t>
  </si>
  <si>
    <r>
      <rPr>
        <u/>
        <sz val="11"/>
        <color rgb="FF0000FF"/>
        <rFont val="Calibri"/>
        <family val="2"/>
        <scheme val="minor"/>
      </rPr>
      <t>Golden Spray</t>
    </r>
  </si>
  <si>
    <t>Erect shrub to small tree 1-5m.  Long drooping yellow sprays of flowers. Tolerates water-logging.</t>
  </si>
  <si>
    <t>Grass tree</t>
  </si>
  <si>
    <t>1-3m high. Slow growing.</t>
  </si>
  <si>
    <t>TOTAL UNDERSTOREY SHRUBS ORDER</t>
  </si>
  <si>
    <t>GROUNDCOVERS &amp; CLIMBERS</t>
  </si>
  <si>
    <t>Acacia aculeatissima</t>
  </si>
  <si>
    <t>Groundcovers &amp; Climbers</t>
  </si>
  <si>
    <r>
      <rPr>
        <u/>
        <sz val="11"/>
        <color rgb="FF0000FF"/>
        <rFont val="Calibri"/>
        <family val="2"/>
        <scheme val="minor"/>
      </rPr>
      <t>Thin-Leaf Wattle</t>
    </r>
  </si>
  <si>
    <t>Prostrate or low sprawling shrub to 0.5m. Lemon yellow flowers. Hardy, prefers part sun.</t>
  </si>
  <si>
    <r>
      <rPr>
        <u/>
        <sz val="11"/>
        <color rgb="FF0000FF"/>
        <rFont val="Calibri"/>
        <family val="2"/>
        <scheme val="minor"/>
      </rPr>
      <t>Berry Saltbush</t>
    </r>
  </si>
  <si>
    <t>A dense, many-branched, spreading shrub, often reaching (and sometimes exceeding) 1 metre in height and 2 metres in width.</t>
  </si>
  <si>
    <t>Billardiera scandens**</t>
  </si>
  <si>
    <r>
      <rPr>
        <u/>
        <sz val="11"/>
        <color rgb="FF0000FF"/>
        <rFont val="Calibri"/>
        <family val="2"/>
        <scheme val="minor"/>
      </rPr>
      <t>Common Apple-berry</t>
    </r>
  </si>
  <si>
    <t>Shrubby climber or scrambler. Cream to greenish- yellow tubular flowers and green fleshy fruit.</t>
  </si>
  <si>
    <t>Bossiaea prostrata</t>
  </si>
  <si>
    <r>
      <rPr>
        <u/>
        <sz val="11"/>
        <color rgb="FF0000FF"/>
        <rFont val="Calibri"/>
        <family val="2"/>
        <scheme val="minor"/>
      </rPr>
      <t>Creeping Bossiaea</t>
    </r>
  </si>
  <si>
    <t>Small round to oblong leaves 3-24mm x 2-10mm scattered along stems. Full sun, semi shade to full shade.</t>
  </si>
  <si>
    <t> Frosted Goosefoot</t>
  </si>
  <si>
    <t>Small shrub about 30cm high.</t>
  </si>
  <si>
    <t>Clematis aristata</t>
  </si>
  <si>
    <r>
      <rPr>
        <u/>
        <sz val="11"/>
        <color rgb="FF0000FF"/>
        <rFont val="Calibri"/>
        <family val="2"/>
        <scheme val="minor"/>
      </rPr>
      <t>Mountain Clematis</t>
    </r>
  </si>
  <si>
    <t>Vigorous woody climber to 6m high. Prolific white attractive flowers. Prefers moist or sheltered sites.</t>
  </si>
  <si>
    <t>Clematis microphylla**</t>
  </si>
  <si>
    <r>
      <rPr>
        <u/>
        <sz val="11"/>
        <color rgb="FF0000FF"/>
        <rFont val="Calibri"/>
        <family val="2"/>
        <scheme val="minor"/>
      </rPr>
      <t>Small-leaved Clematis</t>
    </r>
  </si>
  <si>
    <t>Woody, twining climber to 5m high. Cream flowers with showy ‘fluffy’ seedheads. Prefers part sun.</t>
  </si>
  <si>
    <r>
      <rPr>
        <u/>
        <sz val="11"/>
        <color rgb="FF0000FF"/>
        <rFont val="Calibri"/>
        <family val="2"/>
        <scheme val="minor"/>
      </rPr>
      <t>Kidney Weed</t>
    </r>
  </si>
  <si>
    <t>A dense plant, with small green leaves that are shaped like a kidney.</t>
  </si>
  <si>
    <t>Einadia hastata^^</t>
  </si>
  <si>
    <r>
      <rPr>
        <u/>
        <sz val="11"/>
        <color rgb="FF0000FF"/>
        <rFont val="Calibri"/>
        <family val="2"/>
        <scheme val="minor"/>
      </rPr>
      <t>Saloop</t>
    </r>
  </si>
  <si>
    <t>Small shrub with trailing branches up to 0.5m. Dark green foliage, small red berry. Palatable. Hardy.</t>
  </si>
  <si>
    <t>Einadia nutans^^</t>
  </si>
  <si>
    <r>
      <rPr>
        <u/>
        <sz val="11"/>
        <color rgb="FF0000FF"/>
        <rFont val="Calibri"/>
        <family val="2"/>
        <scheme val="minor"/>
      </rPr>
      <t>Nodding Saltbush</t>
    </r>
  </si>
  <si>
    <t>Shrub with trailing branches. Small red/orange berry. Palatable. Very hardy.</t>
  </si>
  <si>
    <t>Enchylaena tomentosa^^</t>
  </si>
  <si>
    <r>
      <rPr>
        <u/>
        <sz val="11"/>
        <color rgb="FF0000FF"/>
        <rFont val="Calibri"/>
        <family val="2"/>
        <scheme val="minor"/>
      </rPr>
      <t>Ruby Saltbush</t>
    </r>
  </si>
  <si>
    <t>Small prostrate or spreading shrub to 1m. Bluish green leaves with bright pink edible berries. Hardy.</t>
  </si>
  <si>
    <t>Glycine clandestina^^</t>
  </si>
  <si>
    <r>
      <rPr>
        <u/>
        <sz val="11"/>
        <color rgb="FF0000FF"/>
        <rFont val="Calibri"/>
        <family val="2"/>
        <scheme val="minor"/>
      </rPr>
      <t>Twining Glycine</t>
    </r>
  </si>
  <si>
    <t>Slender climber with fine leaves on twining stems. Mauve pea flowers. Hardy once established.</t>
  </si>
  <si>
    <t>Glycine tabacina^^</t>
  </si>
  <si>
    <r>
      <rPr>
        <u/>
        <sz val="11"/>
        <color rgb="FF0000FF"/>
        <rFont val="Calibri"/>
        <family val="2"/>
        <scheme val="minor"/>
      </rPr>
      <t>Variable Glycine</t>
    </r>
  </si>
  <si>
    <t>Small, delicate scrambler or climber.  Mauve pea flowers.  Hardy once established.</t>
  </si>
  <si>
    <t>Hibbertia obtusifolia^^</t>
  </si>
  <si>
    <r>
      <rPr>
        <u/>
        <sz val="11"/>
        <color rgb="FF0000FF"/>
        <rFont val="Calibri"/>
        <family val="2"/>
        <scheme val="minor"/>
      </rPr>
      <t>Grey Guinea-flower</t>
    </r>
  </si>
  <si>
    <t>Upright or spreading shrub to 0.6m. Grey-green foliage with yellow flowers.</t>
  </si>
  <si>
    <t>Kennedia prostrata</t>
  </si>
  <si>
    <r>
      <rPr>
        <u/>
        <sz val="11"/>
        <color rgb="FF0000FF"/>
        <rFont val="Calibri"/>
        <family val="2"/>
        <scheme val="minor"/>
      </rPr>
      <t>Running Postman</t>
    </r>
  </si>
  <si>
    <t>Trailing or matted perennial groundcover. Scarlet pea flowers. Hardy and adaptable.</t>
  </si>
  <si>
    <r>
      <rPr>
        <u/>
        <sz val="11"/>
        <color rgb="FF0000FF"/>
        <rFont val="Calibri"/>
        <family val="2"/>
        <scheme val="minor"/>
      </rPr>
      <t>Magenta Storksbill</t>
    </r>
  </si>
  <si>
    <t>Grows to 40 cm high and has leaves with 5 to 7 shallow lobes.</t>
  </si>
  <si>
    <t> Handsome Flat Pea</t>
  </si>
  <si>
    <t>Trailing, prostrate, scrambling shrub.Yellow and red flowers. Likes shade, fertile soils.Good habitat and nitrogen fixing.</t>
  </si>
  <si>
    <t> Trailing Shaggy Pea</t>
  </si>
  <si>
    <t>Low, spreading shrub to 0.3 m tall.  The inflorescence are in small clusters, orange with a red centre, November to January</t>
  </si>
  <si>
    <t>TOTAL GROUNDCOVERS &amp; CLIMBERS ORDER</t>
  </si>
  <si>
    <t>WILDFLOWERS, HERBS &amp; LILIES</t>
  </si>
  <si>
    <t>Arthropodium fimbriatum</t>
  </si>
  <si>
    <t>Wildflowers, Herbs &amp; Lilies</t>
  </si>
  <si>
    <r>
      <rPr>
        <u/>
        <sz val="11"/>
        <color rgb="FF0000FF"/>
        <rFont val="Calibri"/>
        <family val="2"/>
        <scheme val="minor"/>
      </rPr>
      <t>Nodding Chocolate-lily</t>
    </r>
  </si>
  <si>
    <t>Tufted perennial herb up to 0.35m. Mauve or purple fragrant flowers. Prefers dry sites.</t>
  </si>
  <si>
    <t> Vanilla Lily</t>
  </si>
  <si>
    <t>Slender perennial lily with open, branched sprays of white or pale pink, vanilla-scented flowers to 70 cm.</t>
  </si>
  <si>
    <t>Arthropodium minus</t>
  </si>
  <si>
    <r>
      <rPr>
        <u/>
        <sz val="11"/>
        <color rgb="FF0000FF"/>
        <rFont val="Calibri"/>
        <family val="2"/>
        <scheme val="minor"/>
      </rPr>
      <t>Small Vanilla-lily</t>
    </r>
  </si>
  <si>
    <t>Tufted perennial herb up to 0.3m. Purple fragrant flowers. Prefers dry to seasonally inundated sites.</t>
  </si>
  <si>
    <t>Arthropodium strictum</t>
  </si>
  <si>
    <r>
      <rPr>
        <u/>
        <sz val="11"/>
        <color rgb="FF0000FF"/>
        <rFont val="Calibri"/>
        <family val="2"/>
        <scheme val="minor"/>
      </rPr>
      <t>Chocolate Lily</t>
    </r>
  </si>
  <si>
    <t>Tufted perennial herb up to 1m. Attractive fragrant mauve flowers on long stems. Prefers dry sites.</t>
  </si>
  <si>
    <t> Swamp Daisy</t>
  </si>
  <si>
    <t>Erect herb to 20-80cm high. Single white daisies with yellow centre: to 45cm  high. Flowers spring to summer. Prefers moist situation.</t>
  </si>
  <si>
    <r>
      <rPr>
        <u/>
        <sz val="11"/>
        <color rgb="FF0000FF"/>
        <rFont val="Calibri"/>
        <family val="2"/>
        <scheme val="minor"/>
      </rPr>
      <t>Cut-leaf Daisy</t>
    </r>
  </si>
  <si>
    <t>Foliage is light green. In spring and summer plants are covered with mauve-pink flowers.</t>
  </si>
  <si>
    <r>
      <rPr>
        <i/>
        <sz val="14"/>
        <rFont val="Calibri"/>
        <family val="2"/>
        <scheme val="minor"/>
      </rPr>
      <t>Bulbine bulbosa</t>
    </r>
    <r>
      <rPr>
        <i/>
        <sz val="14"/>
        <color rgb="FF000000"/>
        <rFont val="Calibri"/>
        <family val="2"/>
        <scheme val="minor"/>
      </rPr>
      <t>^^</t>
    </r>
  </si>
  <si>
    <r>
      <rPr>
        <u/>
        <sz val="11"/>
        <color rgb="FF0000FF"/>
        <rFont val="Calibri"/>
        <family val="2"/>
        <scheme val="minor"/>
      </rPr>
      <t>Bulbine Lily</t>
    </r>
  </si>
  <si>
    <t>Tufted perennial herb with bright yellow flowers up to 0.5m. Common, prefers heavier soils and full sun.</t>
  </si>
  <si>
    <t>Bulbine glauca^^</t>
  </si>
  <si>
    <r>
      <rPr>
        <u/>
        <sz val="11"/>
        <color rgb="FF0000FF"/>
        <rFont val="Calibri"/>
        <family val="2"/>
        <scheme val="minor"/>
      </rPr>
      <t>Rock Lily</t>
    </r>
  </si>
  <si>
    <t>Tufted perennial herb with bright yellow flowers up to 0.5m. Prefers rocky granitic sites and full sun.</t>
  </si>
  <si>
    <t>Calocephalus citreus</t>
  </si>
  <si>
    <r>
      <rPr>
        <u/>
        <sz val="11"/>
        <color rgb="FF0000FF"/>
        <rFont val="Calibri"/>
        <family val="2"/>
        <scheme val="minor"/>
      </rPr>
      <t>Lemon Beauty-heads</t>
    </r>
  </si>
  <si>
    <t>Perennial herb with grey foliage and lemon globular flowerheads up to 0.6m. Hardy, full sun, heavy soils.</t>
  </si>
  <si>
    <t>Chieranthera cyanea^^</t>
  </si>
  <si>
    <t>Blue Finger Flower</t>
  </si>
  <si>
    <t>Small, erect perennial shrub to 50cm high. Excellent for gardens and containers. Tolerates full sun, frost and extended dry periods. Dies back over winter.</t>
  </si>
  <si>
    <t xml:space="preserve">Chrysocephalum apiculatum </t>
  </si>
  <si>
    <r>
      <rPr>
        <u/>
        <sz val="11"/>
        <color rgb="FF0000FF"/>
        <rFont val="Calibri"/>
        <family val="2"/>
        <scheme val="minor"/>
      </rPr>
      <t>Common Everlasting</t>
    </r>
  </si>
  <si>
    <t>Variable, dense spreading, perennial herb up to 0.4m. Yellow flowers. Hardy and adaptable.</t>
  </si>
  <si>
    <t xml:space="preserve">Chrysocephalum semipapposum </t>
  </si>
  <si>
    <r>
      <rPr>
        <u/>
        <sz val="11"/>
        <color rgb="FF0000FF"/>
        <rFont val="Calibri"/>
        <family val="2"/>
        <scheme val="minor"/>
      </rPr>
      <t>Clustered Everlasting</t>
    </r>
  </si>
  <si>
    <t>Variable, upright perennial herb to 0.6m. Yellow flowerheads. Very hardy and adaptable.</t>
  </si>
  <si>
    <t>Convolvulus erubescens</t>
  </si>
  <si>
    <r>
      <rPr>
        <u/>
        <sz val="11"/>
        <color rgb="FF0000FF"/>
        <rFont val="Calibri"/>
        <family val="2"/>
        <scheme val="minor"/>
      </rPr>
      <t>Pink Bindweed</t>
    </r>
  </si>
  <si>
    <t>Delicate herb with twining/trailing stems. Attractive pink flowers. Prefers well drained soils and full sun.</t>
  </si>
  <si>
    <t>Coronidium scorpioides</t>
  </si>
  <si>
    <r>
      <rPr>
        <u/>
        <sz val="11"/>
        <color rgb="FF0000FF"/>
        <rFont val="Calibri"/>
        <family val="2"/>
        <scheme val="minor"/>
      </rPr>
      <t>Button Everlasting</t>
    </r>
  </si>
  <si>
    <t>Woolly perennial herb with yellow daisy flowers to 0.5m. Prefers well drained soils, tolerates moisture.</t>
  </si>
  <si>
    <r>
      <rPr>
        <u/>
        <sz val="11"/>
        <color rgb="FF0000FF"/>
        <rFont val="Calibri"/>
        <family val="2"/>
        <scheme val="minor"/>
      </rPr>
      <t>Swamp Billy-buttons</t>
    </r>
  </si>
  <si>
    <t>Robust herb with 1–3 flowering scapes to 75 cm high. Restricted to but locally common in swampy areas and drainage lines.</t>
  </si>
  <si>
    <t>Craspedia variabilis</t>
  </si>
  <si>
    <r>
      <rPr>
        <u/>
        <sz val="11"/>
        <color rgb="FF0000FF"/>
        <rFont val="Calibri"/>
        <family val="2"/>
        <scheme val="minor"/>
      </rPr>
      <t>Billy Buttons</t>
    </r>
  </si>
  <si>
    <t>Erect herb with globular golden yellow flowerheads. Prefers moist, well drained soils, full to dappled sun.</t>
  </si>
  <si>
    <t xml:space="preserve">Dianella revoluta </t>
  </si>
  <si>
    <t> Spreading Flax Lily</t>
  </si>
  <si>
    <t>Flowers from spring to summer with deep blue to purple inflorescences. Perennial herb with a lifespan of many years, forming clumps and growing from rhizomes underground. 1m in height and has a diameter of up to 1.5m.</t>
  </si>
  <si>
    <t>Dianella longifolia</t>
  </si>
  <si>
    <r>
      <rPr>
        <u/>
        <sz val="11"/>
        <color rgb="FF0000FF"/>
        <rFont val="Calibri"/>
        <family val="2"/>
        <scheme val="minor"/>
      </rPr>
      <t>Pale Flax-lily</t>
    </r>
  </si>
  <si>
    <t>Tufted perennial herb with dark blue flowers and pale blue berries on tall stems to 1.5m. Adaptable.</t>
  </si>
  <si>
    <t> Late Flowering Flax Lily</t>
  </si>
  <si>
    <t xml:space="preserve">Densely tufted rhizomatous lily to 2 m high with fleshy roots. Dark grey-green leaves with a waxy bloom to 160 cm long, </t>
  </si>
  <si>
    <t>Dianella tasmanica</t>
  </si>
  <si>
    <r>
      <rPr>
        <u/>
        <sz val="11"/>
        <color rgb="FF0000FF"/>
        <rFont val="Calibri"/>
        <family val="2"/>
        <scheme val="minor"/>
      </rPr>
      <t>Tasman Flax-lily</t>
    </r>
  </si>
  <si>
    <t>Tufted perennial herb with pale blue flowers and berries up to 1m. Prefers moist, shady sites.</t>
  </si>
  <si>
    <t>Eryngium ovinum</t>
  </si>
  <si>
    <r>
      <rPr>
        <u/>
        <sz val="11"/>
        <color rgb="FF0000FF"/>
        <rFont val="Calibri"/>
        <family val="2"/>
        <scheme val="minor"/>
      </rPr>
      <t>Blue Devil</t>
    </r>
  </si>
  <si>
    <t>Erect perennial herb with showy, metallic blue- purple flowers. Prefers heavy clay soils and full sun.</t>
  </si>
  <si>
    <t>Isotoma axillaris</t>
  </si>
  <si>
    <r>
      <rPr>
        <u/>
        <sz val="11"/>
        <color rgb="FF0000FF"/>
        <rFont val="Calibri"/>
        <family val="2"/>
        <scheme val="minor"/>
      </rPr>
      <t>Rock Isotome</t>
    </r>
  </si>
  <si>
    <t>Small, bushy perennial herb up to 0.4m. Showy blue star-shaped flowers. Hardy, prefers dry soils, full sun.</t>
  </si>
  <si>
    <t>Leptorhynchos squamatus</t>
  </si>
  <si>
    <r>
      <rPr>
        <u/>
        <sz val="11"/>
        <color rgb="FF0000FF"/>
        <rFont val="Calibri"/>
        <family val="2"/>
        <scheme val="minor"/>
      </rPr>
      <t>Scaly Buttons</t>
    </r>
  </si>
  <si>
    <t>Perennial herb with yellow button flowers up to 0.4m. Prefers moist, heavy soils, dappled to full sun.</t>
  </si>
  <si>
    <t>Leucochrysum albicans</t>
  </si>
  <si>
    <r>
      <rPr>
        <u/>
        <sz val="11"/>
        <color rgb="FF0000FF"/>
        <rFont val="Calibri"/>
        <family val="2"/>
        <scheme val="minor"/>
      </rPr>
      <t>Hoary Sunray</t>
    </r>
  </si>
  <si>
    <t>Woolly perennial herb with grey foliage and yellow everlasting flowers up to 0.4m. Hardy and adaptable.</t>
  </si>
  <si>
    <t>Linum marginale</t>
  </si>
  <si>
    <r>
      <rPr>
        <u/>
        <sz val="11"/>
        <color rgb="FF0000FF"/>
        <rFont val="Calibri"/>
        <family val="2"/>
        <scheme val="minor"/>
      </rPr>
      <t>Native Flax</t>
    </r>
  </si>
  <si>
    <t>Slender, upright perennial herb with pale blue flowers. Prefers well drained soils and full sun.</t>
  </si>
  <si>
    <t>Microseris walteri</t>
  </si>
  <si>
    <r>
      <rPr>
        <u/>
        <sz val="11"/>
        <color rgb="FF0000FF"/>
        <rFont val="Calibri"/>
        <family val="2"/>
        <scheme val="minor"/>
      </rPr>
      <t>Mirnong Yam Daisy</t>
    </r>
  </si>
  <si>
    <t>Perennial herb to 40 cm high with fleshy tuberous roots. Large yellow flowers. Flowers Dec.–Mar.</t>
  </si>
  <si>
    <t>Minuria integerrima</t>
  </si>
  <si>
    <r>
      <rPr>
        <u/>
        <sz val="11"/>
        <color rgb="FF0000FF"/>
        <rFont val="Calibri"/>
        <family val="2"/>
        <scheme val="minor"/>
      </rPr>
      <t>Smooth Minuria</t>
    </r>
  </si>
  <si>
    <t>Perennial herb to 0.5m Tolerates frost and drought. May die back over summer.</t>
  </si>
  <si>
    <t>Pelargonium australe</t>
  </si>
  <si>
    <t>Austral Stork’s Bill</t>
  </si>
  <si>
    <t>Clump forming, rounded, perennial herb with white/pink flowers. Dry, well drained soils, full sun.</t>
  </si>
  <si>
    <t> Pink Mulla Mulla</t>
  </si>
  <si>
    <t>Height: 0.5 ~ 0.6 mtr. Large cone shaped flowers, a good lilac pink that contrast well against the grey green foliage.</t>
  </si>
  <si>
    <r>
      <rPr>
        <u/>
        <sz val="11"/>
        <color rgb="FF0000FF"/>
        <rFont val="Calibri"/>
        <family val="2"/>
        <scheme val="minor"/>
      </rPr>
      <t>Mulla Mulla</t>
    </r>
  </si>
  <si>
    <t>Clumping upright to decumbent herbs, 18–35 cm high with a perennial woody taproot.</t>
  </si>
  <si>
    <t>Mint bush</t>
  </si>
  <si>
    <t>A hardy and colourful perennia. Foliage is light green. In spring and summer plants are covered with mauve-pink flowers.</t>
  </si>
  <si>
    <r>
      <rPr>
        <i/>
        <sz val="14"/>
        <rFont val="Calibri"/>
        <family val="2"/>
        <scheme val="minor"/>
      </rPr>
      <t>Pycnosorus globosus</t>
    </r>
  </si>
  <si>
    <r>
      <rPr>
        <u/>
        <sz val="11"/>
        <color rgb="FF0000FF"/>
        <rFont val="Calibri"/>
        <family val="2"/>
        <scheme val="minor"/>
      </rPr>
      <t>Drumsticks</t>
    </r>
  </si>
  <si>
    <t>Erect, perennial herb with bright yellow, globular flowerheads on tall stems to 1m. Prefers moist sites.</t>
  </si>
  <si>
    <t>Rhodanthe anthemoides</t>
  </si>
  <si>
    <r>
      <rPr>
        <u/>
        <sz val="11"/>
        <color rgb="FF0000FF"/>
        <rFont val="Calibri"/>
        <family val="2"/>
        <scheme val="minor"/>
      </rPr>
      <t>Chamomile Sunray</t>
    </r>
  </si>
  <si>
    <t>Erect, bushy herb with white paper daisy flowers up to 0.3m. Prefers well drained soils, full/dappled sun.</t>
  </si>
  <si>
    <t>Rhodanthe corymbiflora</t>
  </si>
  <si>
    <r>
      <rPr>
        <u/>
        <sz val="11"/>
        <color rgb="FF0000FF"/>
        <rFont val="Calibri"/>
        <family val="2"/>
        <scheme val="minor"/>
      </rPr>
      <t>Paper Sunray</t>
    </r>
  </si>
  <si>
    <t>Erect, annual herb with grey foliage and white paper daisy flowers to 0.4m. Prefers seasonally wet sites.</t>
  </si>
  <si>
    <t>Stylidium graminifolium</t>
  </si>
  <si>
    <r>
      <rPr>
        <u/>
        <sz val="11"/>
        <color rgb="FF0000FF"/>
        <rFont val="Calibri"/>
        <family val="2"/>
        <scheme val="minor"/>
      </rPr>
      <t>Grass Trigger Flower</t>
    </r>
  </si>
  <si>
    <t>Tufted perennial with narrow leaves and spikes of deep pink flowers to 0.6m. Prefers well drained soils.</t>
  </si>
  <si>
    <t>Stypandra glauca**</t>
  </si>
  <si>
    <r>
      <rPr>
        <u/>
        <sz val="11"/>
        <color rgb="FF0000FF"/>
        <rFont val="Calibri"/>
        <family val="2"/>
        <scheme val="minor"/>
      </rPr>
      <t>Nodding Blue Lily</t>
    </r>
  </si>
  <si>
    <t>Tufted or shrubby perennial herb with bright blue flowers. Prefers well drained soils and dappled sun.</t>
  </si>
  <si>
    <t>Swainsona procumbens</t>
  </si>
  <si>
    <r>
      <rPr>
        <u/>
        <sz val="11"/>
        <color rgb="FF0000FF"/>
        <rFont val="Calibri"/>
        <family val="2"/>
        <scheme val="minor"/>
      </rPr>
      <t>Broughton Pea</t>
    </r>
  </si>
  <si>
    <t>Spreading or ascending perennial herb, to 50 cm tall. Large blue or purple flowers.  Flowers Aug.–Nov.</t>
  </si>
  <si>
    <t>Goodenia paradoxa</t>
  </si>
  <si>
    <r>
      <rPr>
        <u/>
        <sz val="11"/>
        <color rgb="FF0000FF"/>
        <rFont val="Calibri"/>
        <family val="2"/>
        <scheme val="minor"/>
      </rPr>
      <t>Spur Velleia</t>
    </r>
  </si>
  <si>
    <t>Perennial rosette herb with open heads of yellow flowers to 0.4m. Dry, well-drained soils, full sun.</t>
  </si>
  <si>
    <t>Vittadinia cuneata</t>
  </si>
  <si>
    <r>
      <rPr>
        <u/>
        <sz val="11"/>
        <color rgb="FF0000FF"/>
        <rFont val="Calibri"/>
        <family val="2"/>
        <scheme val="minor"/>
      </rPr>
      <t>Fuzzy New Holland Daisy</t>
    </r>
  </si>
  <si>
    <t>Woody, annual or perennial herb with mauve flowers to 0.4m. Hardy, prefers well drained soils.</t>
  </si>
  <si>
    <t>Wahlenbergia stricta</t>
  </si>
  <si>
    <r>
      <rPr>
        <u/>
        <sz val="11"/>
        <color rgb="FF0000FF"/>
        <rFont val="Calibri"/>
        <family val="2"/>
        <scheme val="minor"/>
      </rPr>
      <t>Tall Bluebell</t>
    </r>
  </si>
  <si>
    <t>Widespread, perennial tufted herb with blue flowers up to 0.6m. Prefers dry, well drained soils, full sun.</t>
  </si>
  <si>
    <t>Xerochrysum viscosum</t>
  </si>
  <si>
    <r>
      <rPr>
        <u/>
        <sz val="11"/>
        <color rgb="FF0000FF"/>
        <rFont val="Calibri"/>
        <family val="2"/>
        <scheme val="minor"/>
      </rPr>
      <t>Sticky Everlasting</t>
    </r>
  </si>
  <si>
    <t>Erect, multi-branched herb with yellow paper daisy flowers to 0.6m. Hardy, adaptable, requires full sun.</t>
  </si>
  <si>
    <t>TOTAL WILDFLOWERS, HERBS &amp; LILIES ORDER</t>
  </si>
  <si>
    <t>GRASSES &amp; SEDGES</t>
  </si>
  <si>
    <t>Amphibromus nervosus</t>
  </si>
  <si>
    <t>Grasses&amp; Sedges</t>
  </si>
  <si>
    <r>
      <rPr>
        <u/>
        <sz val="11"/>
        <color rgb="FF0000FF"/>
        <rFont val="Calibri"/>
        <family val="2"/>
        <scheme val="minor"/>
      </rPr>
      <t>Common Swamp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Wallaby Grass</t>
    </r>
  </si>
  <si>
    <t>Tufted perennial grass with a graceful weeping habit, up to 1.2m</t>
  </si>
  <si>
    <t>Anthosachne scabra</t>
  </si>
  <si>
    <r>
      <rPr>
        <u/>
        <sz val="11"/>
        <color rgb="FF0000FF"/>
        <rFont val="Calibri"/>
        <family val="2"/>
        <scheme val="minor"/>
      </rPr>
      <t>Common Wheat Grass</t>
    </r>
  </si>
  <si>
    <t>Loosely tufted perennial grass to 1m.  High forage value. Hardy and adaptable.</t>
  </si>
  <si>
    <t>Aristida ramosa</t>
  </si>
  <si>
    <r>
      <rPr>
        <u/>
        <sz val="11"/>
        <color rgb="FF0000FF"/>
        <rFont val="Calibri"/>
        <family val="2"/>
        <scheme val="minor"/>
      </rPr>
      <t>Purple Wire-grass</t>
    </r>
  </si>
  <si>
    <t>Tufted perennial grass up to 0.6m. Prefers dry, rocky sites. Tolerates drought.</t>
  </si>
  <si>
    <t>Austrostipa densiflora</t>
  </si>
  <si>
    <r>
      <rPr>
        <u/>
        <sz val="11"/>
        <color rgb="FF0000FF"/>
        <rFont val="Calibri"/>
        <family val="2"/>
        <scheme val="minor"/>
      </rPr>
      <t>Dense Spear Grass</t>
    </r>
  </si>
  <si>
    <t>Coarsely tufted perennial grass up to 1m. Prefers dry, rocky sites. Hardy.</t>
  </si>
  <si>
    <t>Austrostipa elegantissima</t>
  </si>
  <si>
    <r>
      <rPr>
        <u/>
        <sz val="11"/>
        <color rgb="FF0000FF"/>
        <rFont val="Calibri"/>
        <family val="2"/>
        <scheme val="minor"/>
      </rPr>
      <t>Feather Spear Grass</t>
    </r>
  </si>
  <si>
    <t>Coarsely tufted perennial grass up to 1m high. Prefers dry sites. Hardy and adaptable.</t>
  </si>
  <si>
    <t>Carex appressa</t>
  </si>
  <si>
    <r>
      <rPr>
        <u/>
        <sz val="11"/>
        <color rgb="FF0000FF"/>
        <rFont val="Calibri"/>
        <family val="2"/>
        <scheme val="minor"/>
      </rPr>
      <t>Tall Sedge</t>
    </r>
  </si>
  <si>
    <t>Bright green tufted plant to 1m with flowers spikes to 1.2m. Prefers wet/boggy conditions.</t>
  </si>
  <si>
    <t>Carex fascicularis</t>
  </si>
  <si>
    <r>
      <rPr>
        <u/>
        <sz val="11"/>
        <color rgb="FF0000FF"/>
        <rFont val="Calibri"/>
        <family val="2"/>
        <scheme val="minor"/>
      </rPr>
      <t>Tassel Sedge</t>
    </r>
  </si>
  <si>
    <t>Bright green tufted plant with fluffy seed heads to 1m.</t>
  </si>
  <si>
    <t>Carex inversa</t>
  </si>
  <si>
    <r>
      <rPr>
        <u/>
        <sz val="11"/>
        <color rgb="FF0000FF"/>
        <rFont val="Calibri"/>
        <family val="2"/>
        <scheme val="minor"/>
      </rPr>
      <t>Knob Sedge</t>
    </r>
  </si>
  <si>
    <t>Bright green tufted plant to 0.5m. Tolerates full sun, inundation and periodic dry periods.</t>
  </si>
  <si>
    <t>Carex tereticaulis</t>
  </si>
  <si>
    <r>
      <rPr>
        <u/>
        <sz val="11"/>
        <color rgb="FF0000FF"/>
        <rFont val="Calibri"/>
        <family val="2"/>
        <scheme val="minor"/>
      </rPr>
      <t>Rush Sedge</t>
    </r>
  </si>
  <si>
    <t>Tufted plant to 0.6m with flower spikes to 1.2m. Prefers seasonally inundated sites.</t>
  </si>
  <si>
    <r>
      <rPr>
        <u/>
        <sz val="11"/>
        <color rgb="FF0000FF"/>
        <rFont val="Calibri"/>
        <family val="2"/>
        <scheme val="minor"/>
      </rPr>
      <t>Silky Blue-grass</t>
    </r>
  </si>
  <si>
    <t>Erect perennial to 1.2 m high.</t>
  </si>
  <si>
    <t>Lomandra longifolia</t>
  </si>
  <si>
    <r>
      <rPr>
        <u/>
        <sz val="11"/>
        <color rgb="FF0000FF"/>
        <rFont val="Calibri"/>
        <family val="2"/>
        <scheme val="minor"/>
      </rPr>
      <t>Spiny Headed Mat Rush</t>
    </r>
  </si>
  <si>
    <t>Large tufted perennial up to 1m. Hardy and adaptable. Prefers moist well drained sites.</t>
  </si>
  <si>
    <r>
      <rPr>
        <i/>
        <sz val="14"/>
        <rFont val="Calibri"/>
        <family val="2"/>
        <scheme val="minor"/>
      </rPr>
      <t>Microlaena stipoides</t>
    </r>
  </si>
  <si>
    <r>
      <rPr>
        <u/>
        <sz val="11"/>
        <color rgb="FF0000FF"/>
        <rFont val="Calibri"/>
        <family val="2"/>
        <scheme val="minor"/>
      </rPr>
      <t>Weeping Grass</t>
    </r>
  </si>
  <si>
    <t>Tufted, slender perennial grass. Good forage, low maintenance lawn. Well drained soils.</t>
  </si>
  <si>
    <t>Poa labillardierei</t>
  </si>
  <si>
    <r>
      <rPr>
        <u/>
        <sz val="11"/>
        <color rgb="FF0000FF"/>
        <rFont val="Calibri"/>
        <family val="2"/>
        <scheme val="minor"/>
      </rPr>
      <t>Common Tussock Grass</t>
    </r>
  </si>
  <si>
    <t>Tufted perennial grass up to 1m. Prefers moist soils, can withstand seasonal inundation.</t>
  </si>
  <si>
    <t>Poa morrisii</t>
  </si>
  <si>
    <r>
      <rPr>
        <u/>
        <sz val="11"/>
        <color rgb="FF0000FF"/>
        <rFont val="Calibri"/>
        <family val="2"/>
        <scheme val="minor"/>
      </rPr>
      <t>Soft Tussock Grass</t>
    </r>
  </si>
  <si>
    <t>Soft grey to blue tufted perennial grass up to 0.3m. Hardy and adaptable.</t>
  </si>
  <si>
    <t>Poa sieberiana</t>
  </si>
  <si>
    <r>
      <rPr>
        <u/>
        <sz val="11"/>
        <color rgb="FF0000FF"/>
        <rFont val="Calibri"/>
        <family val="2"/>
        <scheme val="minor"/>
      </rPr>
      <t>Grey Tussock Grass</t>
    </r>
  </si>
  <si>
    <t>Green tufted perennial grass up to 0.3m. Widespread, hardy and adaptable.</t>
  </si>
  <si>
    <t>Rytidosperma caespitosum</t>
  </si>
  <si>
    <r>
      <rPr>
        <u/>
        <sz val="11"/>
        <color rgb="FF0000FF"/>
        <rFont val="Calibri"/>
        <family val="2"/>
        <scheme val="minor"/>
      </rPr>
      <t>Common Wallaby Grass</t>
    </r>
  </si>
  <si>
    <t>Tufted perennial grass with fluffy seedheads up to 0.9m. Widespread, hardy and adaptable.</t>
  </si>
  <si>
    <t>Rytidosperma duttonianum</t>
  </si>
  <si>
    <r>
      <rPr>
        <u/>
        <sz val="11"/>
        <color rgb="FF0000FF"/>
        <rFont val="Calibri"/>
        <family val="2"/>
        <scheme val="minor"/>
      </rPr>
      <t>Brown-back Wallaby-
grass</t>
    </r>
  </si>
  <si>
    <t>Rather robust tufted perennial. Culms to 80 cm high. Flowers Sep.–Dec.</t>
  </si>
  <si>
    <t> Copper Awned Wallaby Grass</t>
  </si>
  <si>
    <t xml:space="preserve">Densely tufted erect perennial grass. Size to 40 cm x 40 cm, stems 0.5-1 m high. Flower colour Green </t>
  </si>
  <si>
    <t>Rytidosperma pallidum</t>
  </si>
  <si>
    <r>
      <rPr>
        <u/>
        <sz val="11"/>
        <color rgb="FF0000FF"/>
        <rFont val="Calibri"/>
        <family val="2"/>
        <scheme val="minor"/>
      </rPr>
      <t>Red Anther Wallaby</t>
    </r>
    <r>
      <rPr>
        <sz val="11"/>
        <color rgb="FF0000FF"/>
        <rFont val="Calibri"/>
        <family val="2"/>
        <scheme val="minor"/>
      </rPr>
      <t xml:space="preserve"> </t>
    </r>
    <r>
      <rPr>
        <u/>
        <sz val="11"/>
        <color rgb="FF0000FF"/>
        <rFont val="Calibri"/>
        <family val="2"/>
        <scheme val="minor"/>
      </rPr>
      <t>Grass</t>
    </r>
  </si>
  <si>
    <t>Perennial tussock with attractive red anther flowers to 1.2m.  Hardy once established.</t>
  </si>
  <si>
    <r>
      <rPr>
        <u/>
        <sz val="11"/>
        <color rgb="FF0000FF"/>
        <rFont val="Calibri"/>
        <family val="2"/>
        <scheme val="minor"/>
      </rPr>
      <t>Bristly Wallaby Grass</t>
    </r>
  </si>
  <si>
    <t>Variable, tufted perennial. Culms to 70 cm high.</t>
  </si>
  <si>
    <t>Themeda triandra</t>
  </si>
  <si>
    <r>
      <rPr>
        <u/>
        <sz val="11"/>
        <color rgb="FF0000FF"/>
        <rFont val="Calibri"/>
        <family val="2"/>
        <scheme val="minor"/>
      </rPr>
      <t>Kangaroo Grass</t>
    </r>
  </si>
  <si>
    <t>Tufted perennial grass with distinct red/brown seedheads up to 1.2m Moderate forage value.</t>
  </si>
  <si>
    <t>TOTAL GRASSES &amp; SEDGES ORDER</t>
  </si>
  <si>
    <t>TOTAL PLANT ORDER</t>
  </si>
  <si>
    <t>Total price</t>
  </si>
  <si>
    <t>Total quantities</t>
  </si>
  <si>
    <t>ALL SPECIES SUBJECT TO AVAILABILITY</t>
  </si>
  <si>
    <t>ACCESSORIES</t>
  </si>
  <si>
    <t xml:space="preserve">AAA For Office Use </t>
  </si>
  <si>
    <t>Product</t>
  </si>
  <si>
    <t>Price</t>
  </si>
  <si>
    <t>Total Price</t>
  </si>
  <si>
    <t>Accessories</t>
  </si>
  <si>
    <t xml:space="preserve">Bamboo Stakes  </t>
  </si>
  <si>
    <t>Wooden Stakes       75cm</t>
  </si>
  <si>
    <t xml:space="preserve">Wooden Stakes       </t>
  </si>
  <si>
    <t>Wooden Stakes     120cm</t>
  </si>
  <si>
    <t xml:space="preserve">Wooden Stakes     </t>
  </si>
  <si>
    <t xml:space="preserve">Wooden Stakes    150cm </t>
  </si>
  <si>
    <t xml:space="preserve">Wooden Stakes </t>
  </si>
  <si>
    <t>POA</t>
  </si>
  <si>
    <t xml:space="preserve">Wooden Stakes     180cm </t>
  </si>
  <si>
    <t>Bamboo Stakes    60cm</t>
  </si>
  <si>
    <t xml:space="preserve">Wire Mesh Guards (Wallaby)  80cm </t>
  </si>
  <si>
    <t>Wire Mesh Guards (Wallaby) 800mm</t>
  </si>
  <si>
    <t xml:space="preserve">Wire Mesh Guards(Kangaroo) 120cm </t>
  </si>
  <si>
    <t>Wire Mesh Guards (Kangaroo) 1200mm</t>
  </si>
  <si>
    <t xml:space="preserve">Wire Mesh Guards (Sheep)  150cm </t>
  </si>
  <si>
    <t>Wire Mesh Guards (Sheep) 1500mm</t>
  </si>
  <si>
    <t>Wire Mesh Guards (Cattle)  195cm</t>
  </si>
  <si>
    <r>
      <rPr>
        <u/>
        <sz val="11"/>
        <color rgb="FF0000FF"/>
        <rFont val="Calibri"/>
        <family val="2"/>
        <scheme val="minor"/>
      </rPr>
      <t>Wire Mesh Guards (Cattle) 1950mm</t>
    </r>
  </si>
  <si>
    <r>
      <rPr>
        <sz val="11"/>
        <rFont val="Calibri"/>
        <family val="2"/>
      </rPr>
      <t>POA</t>
    </r>
  </si>
  <si>
    <t xml:space="preserve">Corflute guard triangular 45cm x 20cm panels              </t>
  </si>
  <si>
    <t>Corflute Guards 450mm</t>
  </si>
  <si>
    <t>Biodegradeable GreenGuard (triangular) 45cmH x20cm panels</t>
  </si>
  <si>
    <t>Biodegradeable Guard</t>
  </si>
  <si>
    <t>Cardboard Guards 45cm
requires 1 or 2 75cm stakes</t>
  </si>
  <si>
    <t>Cardboard-guards-450mm</t>
  </si>
  <si>
    <t>2ltr Milk Carton Tree Guard</t>
  </si>
  <si>
    <t>Carton guard</t>
  </si>
  <si>
    <t>Plastic Mesh Guards 60cm
requires 2 120cm stakes</t>
  </si>
  <si>
    <t>Plastic-mesh-guards</t>
  </si>
  <si>
    <t>Plastic Mesh Guards 90cm
requires 2 120cm stakes</t>
  </si>
  <si>
    <t>Weed Mat lengths (per metre)</t>
  </si>
  <si>
    <t>TOTAL ACCESSORY ORDER</t>
  </si>
  <si>
    <t>Special Order Plants</t>
  </si>
  <si>
    <r>
      <rPr>
        <u/>
        <sz val="11"/>
        <color rgb="FF343AF7"/>
        <rFont val="Calibri"/>
        <family val="2"/>
        <scheme val="minor"/>
      </rPr>
      <t>cinnamon wattle</t>
    </r>
    <r>
      <rPr>
        <sz val="11"/>
        <rFont val="Calibri"/>
        <family val="2"/>
        <scheme val="minor"/>
      </rPr>
      <t xml:space="preserve"> </t>
    </r>
  </si>
  <si>
    <t>Shrub up to 2m.  Hardy. Early flowering - Good habitat.</t>
  </si>
  <si>
    <t>Acacia Leprosa</t>
  </si>
  <si>
    <t xml:space="preserve"> Bamboo Stakes Hardwood style       75cm</t>
  </si>
  <si>
    <t xml:space="preserve"> Bamboo Stakes Hardwood style     120cm</t>
  </si>
  <si>
    <t>Eucalyptus dalrypleana</t>
  </si>
  <si>
    <t>mountain  Gum</t>
  </si>
  <si>
    <t>grassy or sclerophyll woodland or forest on loamy or sandy soils at higher elevations.</t>
  </si>
  <si>
    <t>Hardenbergia violacea</t>
  </si>
  <si>
    <r>
      <rPr>
        <u/>
        <sz val="11"/>
        <color rgb="FF0000FF"/>
        <rFont val="Calibri"/>
        <family val="2"/>
        <scheme val="minor"/>
      </rPr>
      <t>Happy Wanderer, Purple
Coral Pea</t>
    </r>
  </si>
  <si>
    <t>Climbing or prostrate scrambler to 2m. Purple pea flowers. Hardy and fast growing. Good habitat.</t>
  </si>
  <si>
    <t>VERSION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</si>
</sst>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\$0.00"/>
    <numFmt numFmtId="166" formatCode="&quot;$&quot;#,##0.00"/>
    <numFmt numFmtId="167" formatCode="dd\-mm\-yy"/>
    <numFmt numFmtId="168" formatCode="&quot;0&quot;####&quot; &quot;\ ###&quot; &quot;\ ###"/>
    <numFmt numFmtId="169" formatCode="mmm\ yy"/>
    <numFmt numFmtId="170" formatCode="ddd\ dd\ \ mmm\ yyyy"/>
    <numFmt numFmtId="171" formatCode="&quot;$&quot;#,##0"/>
    <numFmt numFmtId="172" formatCode="[$-F400]h:mm:ss\ AM/PM"/>
  </numFmts>
  <fonts count="96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i/>
      <sz val="11"/>
      <name val="Calibri"/>
      <family val="2"/>
    </font>
    <font>
      <b/>
      <sz val="18"/>
      <name val="Arial"/>
      <family val="2"/>
    </font>
    <font>
      <b/>
      <i/>
      <sz val="12"/>
      <name val="Calibri"/>
      <family val="2"/>
    </font>
    <font>
      <sz val="11"/>
      <color rgb="FF000000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0"/>
      <color theme="10"/>
      <name val="Times New Roman"/>
      <family val="1"/>
    </font>
    <font>
      <b/>
      <sz val="1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4"/>
      <color theme="10"/>
      <name val="Arial"/>
      <family val="2"/>
    </font>
    <font>
      <b/>
      <sz val="11"/>
      <color rgb="FF00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Times New Roman"/>
      <family val="1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u/>
      <sz val="11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i/>
      <sz val="14"/>
      <color theme="0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</font>
    <font>
      <sz val="10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1"/>
      <color theme="0"/>
      <name val="Calibri"/>
      <family val="2"/>
    </font>
    <font>
      <b/>
      <i/>
      <sz val="12"/>
      <color theme="0"/>
      <name val="Calibri"/>
      <family val="2"/>
    </font>
    <font>
      <sz val="8"/>
      <color theme="0"/>
      <name val="Calibri"/>
      <family val="2"/>
    </font>
    <font>
      <sz val="12"/>
      <color theme="0"/>
      <name val="Times New Roman"/>
      <family val="1"/>
    </font>
    <font>
      <b/>
      <sz val="14"/>
      <color theme="0"/>
      <name val="Calibri"/>
      <family val="2"/>
    </font>
    <font>
      <i/>
      <sz val="9"/>
      <name val="Calibri"/>
      <family val="2"/>
    </font>
    <font>
      <u/>
      <sz val="11"/>
      <name val="Calibri"/>
      <family val="2"/>
      <scheme val="minor"/>
    </font>
    <font>
      <sz val="12"/>
      <color rgb="FF20212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222222"/>
      <name val="Calibri"/>
      <family val="2"/>
      <scheme val="minor"/>
    </font>
    <font>
      <b/>
      <sz val="9"/>
      <color theme="0"/>
      <name val="Calibri"/>
      <family val="2"/>
    </font>
    <font>
      <b/>
      <sz val="14"/>
      <color rgb="FF000000"/>
      <name val="Calibri"/>
      <family val="2"/>
    </font>
    <font>
      <b/>
      <i/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3"/>
      <color rgb="FF000000"/>
      <name val="Arial"/>
      <family val="2"/>
    </font>
    <font>
      <b/>
      <sz val="12"/>
      <name val="Arial"/>
      <family val="2"/>
    </font>
    <font>
      <u/>
      <sz val="11"/>
      <color rgb="FF343AF7"/>
      <name val="Calibri"/>
      <family val="2"/>
      <scheme val="minor"/>
    </font>
    <font>
      <b/>
      <sz val="12"/>
      <color rgb="FFFF0000"/>
      <name val="Calibri"/>
      <family val="2"/>
    </font>
    <font>
      <b/>
      <sz val="11"/>
      <color rgb="FF538DD5"/>
      <name val="Calibri"/>
      <family val="2"/>
      <scheme val="minor"/>
    </font>
    <font>
      <sz val="11"/>
      <color rgb="FF538DD5"/>
      <name val="Calibri"/>
      <family val="2"/>
      <scheme val="minor"/>
    </font>
    <font>
      <sz val="11"/>
      <color rgb="FF000000"/>
      <name val="Arial"/>
    </font>
    <font>
      <sz val="14"/>
      <color rgb="FF24242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38DD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69">
    <xf numFmtId="0" fontId="0" fillId="0" borderId="0" xfId="0" applyAlignment="1">
      <alignment horizontal="left" vertical="top"/>
    </xf>
    <xf numFmtId="0" fontId="14" fillId="0" borderId="0" xfId="0" applyFont="1" applyAlignment="1" applyProtection="1">
      <alignment horizontal="center" vertical="center" wrapText="1"/>
      <protection locked="0"/>
    </xf>
    <xf numFmtId="17" fontId="0" fillId="0" borderId="0" xfId="0" applyNumberFormat="1" applyAlignment="1">
      <alignment horizontal="left" vertical="top"/>
    </xf>
    <xf numFmtId="17" fontId="13" fillId="0" borderId="0" xfId="0" applyNumberFormat="1" applyFont="1" applyAlignment="1">
      <alignment horizontal="left" vertical="top"/>
    </xf>
    <xf numFmtId="17" fontId="18" fillId="0" borderId="0" xfId="0" applyNumberFormat="1" applyFont="1" applyAlignment="1">
      <alignment horizontal="left" vertical="top"/>
    </xf>
    <xf numFmtId="0" fontId="12" fillId="3" borderId="0" xfId="0" applyFont="1" applyFill="1"/>
    <xf numFmtId="0" fontId="0" fillId="3" borderId="0" xfId="0" applyFill="1"/>
    <xf numFmtId="0" fontId="0" fillId="0" borderId="0" xfId="0"/>
    <xf numFmtId="0" fontId="23" fillId="3" borderId="0" xfId="0" applyFont="1" applyFill="1"/>
    <xf numFmtId="0" fontId="24" fillId="0" borderId="0" xfId="0" applyFont="1"/>
    <xf numFmtId="0" fontId="23" fillId="0" borderId="0" xfId="0" applyFont="1"/>
    <xf numFmtId="0" fontId="11" fillId="2" borderId="0" xfId="0" applyFont="1" applyFill="1" applyAlignment="1">
      <alignment horizontal="left" vertical="center"/>
    </xf>
    <xf numFmtId="1" fontId="15" fillId="5" borderId="0" xfId="0" applyNumberFormat="1" applyFont="1" applyFill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36" fillId="7" borderId="0" xfId="0" applyFont="1" applyFill="1" applyAlignment="1">
      <alignment horizontal="left" vertical="center"/>
    </xf>
    <xf numFmtId="0" fontId="35" fillId="7" borderId="0" xfId="0" applyFont="1" applyFill="1" applyAlignment="1">
      <alignment horizontal="center" vertical="top" wrapText="1"/>
    </xf>
    <xf numFmtId="0" fontId="32" fillId="7" borderId="0" xfId="0" applyFont="1" applyFill="1" applyAlignment="1">
      <alignment horizontal="center" vertical="center" wrapText="1"/>
    </xf>
    <xf numFmtId="0" fontId="35" fillId="7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2" fillId="7" borderId="0" xfId="0" applyFont="1" applyFill="1" applyAlignment="1">
      <alignment horizontal="left" vertical="top"/>
    </xf>
    <xf numFmtId="0" fontId="35" fillId="7" borderId="0" xfId="0" applyFont="1" applyFill="1" applyAlignment="1">
      <alignment horizontal="left" vertical="top"/>
    </xf>
    <xf numFmtId="0" fontId="31" fillId="7" borderId="0" xfId="0" applyFont="1" applyFill="1" applyAlignment="1">
      <alignment vertical="top" wrapText="1"/>
    </xf>
    <xf numFmtId="0" fontId="33" fillId="7" borderId="0" xfId="0" applyFont="1" applyFill="1" applyAlignment="1">
      <alignment horizontal="left" vertical="top"/>
    </xf>
    <xf numFmtId="3" fontId="33" fillId="7" borderId="0" xfId="0" applyNumberFormat="1" applyFont="1" applyFill="1" applyAlignment="1">
      <alignment horizontal="left" vertical="top"/>
    </xf>
    <xf numFmtId="166" fontId="33" fillId="7" borderId="0" xfId="0" applyNumberFormat="1" applyFont="1" applyFill="1" applyAlignment="1">
      <alignment horizontal="left" vertical="top"/>
    </xf>
    <xf numFmtId="0" fontId="31" fillId="7" borderId="0" xfId="0" applyFont="1" applyFill="1" applyAlignment="1">
      <alignment horizontal="right" vertical="top" indent="1"/>
    </xf>
    <xf numFmtId="0" fontId="31" fillId="7" borderId="0" xfId="0" applyFont="1" applyFill="1" applyAlignment="1">
      <alignment horizontal="right" vertical="center" indent="1"/>
    </xf>
    <xf numFmtId="0" fontId="8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66" fontId="4" fillId="5" borderId="0" xfId="0" applyNumberFormat="1" applyFont="1" applyFill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3" fontId="33" fillId="7" borderId="0" xfId="0" applyNumberFormat="1" applyFont="1" applyFill="1" applyAlignment="1">
      <alignment horizontal="center" vertical="center"/>
    </xf>
    <xf numFmtId="166" fontId="33" fillId="7" borderId="0" xfId="0" applyNumberFormat="1" applyFont="1" applyFill="1" applyAlignment="1">
      <alignment horizontal="center" vertical="center"/>
    </xf>
    <xf numFmtId="0" fontId="36" fillId="7" borderId="0" xfId="0" applyFont="1" applyFill="1" applyAlignment="1">
      <alignment horizontal="left" vertical="center" wrapText="1"/>
    </xf>
    <xf numFmtId="0" fontId="3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41" fillId="0" borderId="0" xfId="0" applyFont="1" applyAlignment="1">
      <alignment vertical="center" wrapText="1"/>
    </xf>
    <xf numFmtId="0" fontId="18" fillId="9" borderId="0" xfId="0" applyFont="1" applyFill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43" fillId="9" borderId="0" xfId="0" applyFont="1" applyFill="1" applyAlignment="1">
      <alignment horizontal="left" vertical="top"/>
    </xf>
    <xf numFmtId="0" fontId="40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0" fontId="45" fillId="0" borderId="0" xfId="0" applyFont="1" applyAlignment="1">
      <alignment horizontal="left" vertical="top"/>
    </xf>
    <xf numFmtId="0" fontId="46" fillId="0" borderId="0" xfId="0" applyFont="1" applyAlignment="1">
      <alignment horizontal="left" vertical="top"/>
    </xf>
    <xf numFmtId="0" fontId="47" fillId="0" borderId="0" xfId="0" applyFont="1" applyAlignment="1">
      <alignment horizontal="left" vertical="top"/>
    </xf>
    <xf numFmtId="166" fontId="4" fillId="2" borderId="0" xfId="0" applyNumberFormat="1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8" borderId="0" xfId="0" applyFont="1" applyFill="1" applyAlignment="1">
      <alignment vertical="center"/>
    </xf>
    <xf numFmtId="167" fontId="0" fillId="6" borderId="0" xfId="0" applyNumberFormat="1" applyFill="1" applyAlignment="1">
      <alignment vertical="center"/>
    </xf>
    <xf numFmtId="1" fontId="0" fillId="5" borderId="0" xfId="0" applyNumberFormat="1" applyFill="1" applyAlignment="1">
      <alignment horizontal="center" vertical="center"/>
    </xf>
    <xf numFmtId="2" fontId="7" fillId="3" borderId="0" xfId="0" applyNumberFormat="1" applyFont="1" applyFill="1" applyAlignment="1">
      <alignment vertical="center"/>
    </xf>
    <xf numFmtId="167" fontId="0" fillId="5" borderId="0" xfId="0" applyNumberFormat="1" applyFill="1" applyAlignment="1">
      <alignment vertical="center"/>
    </xf>
    <xf numFmtId="22" fontId="0" fillId="5" borderId="0" xfId="0" applyNumberFormat="1" applyFill="1" applyAlignment="1">
      <alignment horizontal="center" vertical="center"/>
    </xf>
    <xf numFmtId="0" fontId="17" fillId="5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166" fontId="10" fillId="3" borderId="0" xfId="0" applyNumberFormat="1" applyFont="1" applyFill="1" applyAlignment="1">
      <alignment horizontal="center" vertical="center"/>
    </xf>
    <xf numFmtId="0" fontId="24" fillId="5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8" fillId="0" borderId="0" xfId="0" applyFont="1" applyAlignment="1" applyProtection="1">
      <alignment horizontal="left" vertical="center"/>
      <protection locked="0"/>
    </xf>
    <xf numFmtId="0" fontId="6" fillId="4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1" fontId="29" fillId="5" borderId="2" xfId="0" applyNumberFormat="1" applyFont="1" applyFill="1" applyBorder="1" applyAlignment="1">
      <alignment horizontal="center" vertical="center" shrinkToFit="1"/>
    </xf>
    <xf numFmtId="166" fontId="28" fillId="2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166" fontId="2" fillId="2" borderId="0" xfId="0" applyNumberFormat="1" applyFont="1" applyFill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 vertical="center"/>
    </xf>
    <xf numFmtId="166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43" fillId="0" borderId="0" xfId="0" applyFont="1" applyAlignment="1" applyProtection="1">
      <alignment horizontal="center" vertical="center"/>
      <protection locked="0"/>
    </xf>
    <xf numFmtId="0" fontId="55" fillId="0" borderId="0" xfId="0" applyFont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0" fontId="25" fillId="8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169" fontId="21" fillId="6" borderId="0" xfId="0" applyNumberFormat="1" applyFont="1" applyFill="1" applyAlignment="1">
      <alignment horizontal="left" vertical="center"/>
    </xf>
    <xf numFmtId="169" fontId="21" fillId="5" borderId="0" xfId="0" applyNumberFormat="1" applyFont="1" applyFill="1" applyAlignment="1">
      <alignment horizontal="left" vertical="center"/>
    </xf>
    <xf numFmtId="0" fontId="22" fillId="4" borderId="0" xfId="0" applyFont="1" applyFill="1" applyAlignment="1">
      <alignment vertical="center"/>
    </xf>
    <xf numFmtId="165" fontId="9" fillId="0" borderId="3" xfId="0" applyNumberFormat="1" applyFont="1" applyBorder="1" applyAlignment="1">
      <alignment horizontal="center" vertical="center" shrinkToFit="1"/>
    </xf>
    <xf numFmtId="0" fontId="56" fillId="0" borderId="0" xfId="0" applyFont="1" applyAlignment="1">
      <alignment vertical="center" wrapText="1"/>
    </xf>
    <xf numFmtId="165" fontId="9" fillId="0" borderId="4" xfId="0" applyNumberFormat="1" applyFont="1" applyBorder="1" applyAlignment="1">
      <alignment horizontal="center" vertical="center" shrinkToFit="1"/>
    </xf>
    <xf numFmtId="0" fontId="56" fillId="0" borderId="0" xfId="0" applyFont="1" applyAlignment="1">
      <alignment horizontal="left" vertical="center" wrapText="1"/>
    </xf>
    <xf numFmtId="17" fontId="57" fillId="0" borderId="0" xfId="0" applyNumberFormat="1" applyFont="1" applyAlignment="1">
      <alignment horizontal="left" vertical="top"/>
    </xf>
    <xf numFmtId="166" fontId="4" fillId="10" borderId="0" xfId="0" applyNumberFormat="1" applyFont="1" applyFill="1" applyAlignment="1">
      <alignment horizontal="center" vertical="center"/>
    </xf>
    <xf numFmtId="1" fontId="4" fillId="10" borderId="0" xfId="0" applyNumberFormat="1" applyFont="1" applyFill="1" applyAlignment="1">
      <alignment horizontal="center" vertical="center"/>
    </xf>
    <xf numFmtId="1" fontId="15" fillId="10" borderId="1" xfId="0" applyNumberFormat="1" applyFont="1" applyFill="1" applyBorder="1" applyAlignment="1">
      <alignment horizontal="center" vertical="center" shrinkToFit="1"/>
    </xf>
    <xf numFmtId="0" fontId="60" fillId="11" borderId="0" xfId="0" applyFont="1" applyFill="1" applyAlignment="1">
      <alignment horizontal="left" vertical="center"/>
    </xf>
    <xf numFmtId="0" fontId="61" fillId="11" borderId="0" xfId="0" applyFont="1" applyFill="1" applyAlignment="1">
      <alignment vertical="center"/>
    </xf>
    <xf numFmtId="0" fontId="62" fillId="11" borderId="0" xfId="0" applyFont="1" applyFill="1" applyAlignment="1">
      <alignment vertical="center"/>
    </xf>
    <xf numFmtId="0" fontId="58" fillId="11" borderId="0" xfId="0" applyFont="1" applyFill="1" applyAlignment="1" applyProtection="1">
      <alignment horizontal="center" vertical="center"/>
      <protection locked="0"/>
    </xf>
    <xf numFmtId="0" fontId="62" fillId="11" borderId="0" xfId="0" applyFont="1" applyFill="1" applyAlignment="1" applyProtection="1">
      <alignment vertical="center"/>
      <protection locked="0"/>
    </xf>
    <xf numFmtId="166" fontId="62" fillId="11" borderId="0" xfId="0" applyNumberFormat="1" applyFont="1" applyFill="1" applyAlignment="1">
      <alignment horizontal="center" vertical="center"/>
    </xf>
    <xf numFmtId="0" fontId="63" fillId="11" borderId="0" xfId="0" applyFont="1" applyFill="1" applyAlignment="1">
      <alignment vertical="center" wrapText="1"/>
    </xf>
    <xf numFmtId="0" fontId="26" fillId="12" borderId="0" xfId="0" applyFont="1" applyFill="1" applyAlignment="1">
      <alignment vertical="center"/>
    </xf>
    <xf numFmtId="0" fontId="61" fillId="12" borderId="0" xfId="0" applyFont="1" applyFill="1" applyAlignment="1">
      <alignment vertical="center"/>
    </xf>
    <xf numFmtId="0" fontId="64" fillId="12" borderId="0" xfId="0" applyFont="1" applyFill="1" applyAlignment="1">
      <alignment vertical="center"/>
    </xf>
    <xf numFmtId="0" fontId="59" fillId="12" borderId="0" xfId="0" applyFont="1" applyFill="1" applyAlignment="1" applyProtection="1">
      <alignment horizontal="center" vertical="center"/>
      <protection locked="0"/>
    </xf>
    <xf numFmtId="0" fontId="65" fillId="12" borderId="0" xfId="0" applyFont="1" applyFill="1" applyAlignment="1" applyProtection="1">
      <alignment vertical="center"/>
      <protection locked="0"/>
    </xf>
    <xf numFmtId="166" fontId="65" fillId="12" borderId="0" xfId="0" applyNumberFormat="1" applyFont="1" applyFill="1" applyAlignment="1">
      <alignment horizontal="center" vertical="center"/>
    </xf>
    <xf numFmtId="0" fontId="66" fillId="12" borderId="0" xfId="0" applyFont="1" applyFill="1" applyAlignment="1">
      <alignment vertical="center" wrapText="1"/>
    </xf>
    <xf numFmtId="0" fontId="67" fillId="12" borderId="0" xfId="0" applyFont="1" applyFill="1" applyAlignment="1">
      <alignment vertical="center"/>
    </xf>
    <xf numFmtId="0" fontId="58" fillId="12" borderId="0" xfId="0" applyFont="1" applyFill="1" applyAlignment="1" applyProtection="1">
      <alignment horizontal="center" vertical="center" wrapText="1"/>
      <protection locked="0"/>
    </xf>
    <xf numFmtId="0" fontId="69" fillId="12" borderId="0" xfId="0" applyFont="1" applyFill="1" applyAlignment="1">
      <alignment vertical="center" wrapText="1"/>
    </xf>
    <xf numFmtId="0" fontId="63" fillId="12" borderId="0" xfId="0" applyFont="1" applyFill="1" applyAlignment="1">
      <alignment vertical="center" wrapText="1"/>
    </xf>
    <xf numFmtId="0" fontId="12" fillId="0" borderId="0" xfId="0" applyFont="1" applyAlignment="1" applyProtection="1">
      <alignment vertical="center"/>
      <protection locked="0"/>
    </xf>
    <xf numFmtId="0" fontId="22" fillId="12" borderId="0" xfId="0" applyFont="1" applyFill="1" applyAlignment="1" applyProtection="1">
      <alignment horizontal="center" vertical="center"/>
      <protection locked="0"/>
    </xf>
    <xf numFmtId="0" fontId="27" fillId="12" borderId="0" xfId="0" applyFont="1" applyFill="1" applyAlignment="1">
      <alignment vertical="center" wrapText="1"/>
    </xf>
    <xf numFmtId="0" fontId="70" fillId="12" borderId="0" xfId="0" applyFont="1" applyFill="1" applyAlignment="1" applyProtection="1">
      <alignment horizontal="center" vertical="center"/>
      <protection locked="0"/>
    </xf>
    <xf numFmtId="0" fontId="64" fillId="12" borderId="0" xfId="0" applyFont="1" applyFill="1" applyAlignment="1" applyProtection="1">
      <alignment vertical="center"/>
      <protection locked="0"/>
    </xf>
    <xf numFmtId="0" fontId="71" fillId="12" borderId="0" xfId="0" applyFont="1" applyFill="1" applyAlignment="1">
      <alignment vertical="center" wrapText="1"/>
    </xf>
    <xf numFmtId="0" fontId="8" fillId="12" borderId="0" xfId="0" applyFont="1" applyFill="1" applyAlignment="1">
      <alignment vertical="center"/>
    </xf>
    <xf numFmtId="0" fontId="28" fillId="12" borderId="0" xfId="0" applyFont="1" applyFill="1" applyAlignment="1">
      <alignment horizontal="left" vertical="center"/>
    </xf>
    <xf numFmtId="0" fontId="13" fillId="12" borderId="0" xfId="0" applyFont="1" applyFill="1" applyAlignment="1">
      <alignment horizontal="left" vertical="center"/>
    </xf>
    <xf numFmtId="0" fontId="56" fillId="12" borderId="0" xfId="0" applyFont="1" applyFill="1" applyAlignment="1">
      <alignment horizontal="left" vertical="center" wrapText="1"/>
    </xf>
    <xf numFmtId="166" fontId="29" fillId="12" borderId="0" xfId="0" applyNumberFormat="1" applyFont="1" applyFill="1" applyAlignment="1">
      <alignment horizontal="center" vertical="center" shrinkToFit="1"/>
    </xf>
    <xf numFmtId="1" fontId="29" fillId="12" borderId="0" xfId="0" applyNumberFormat="1" applyFont="1" applyFill="1" applyAlignment="1">
      <alignment horizontal="center" vertical="center" shrinkToFit="1"/>
    </xf>
    <xf numFmtId="0" fontId="55" fillId="12" borderId="0" xfId="0" applyFont="1" applyFill="1" applyAlignment="1">
      <alignment vertical="center"/>
    </xf>
    <xf numFmtId="0" fontId="50" fillId="12" borderId="0" xfId="0" applyFont="1" applyFill="1" applyAlignment="1" applyProtection="1">
      <alignment horizontal="center" vertical="center"/>
      <protection locked="0"/>
    </xf>
    <xf numFmtId="0" fontId="2" fillId="12" borderId="0" xfId="0" applyFont="1" applyFill="1" applyAlignment="1" applyProtection="1">
      <alignment vertical="center"/>
      <protection locked="0"/>
    </xf>
    <xf numFmtId="166" fontId="2" fillId="12" borderId="0" xfId="0" applyNumberFormat="1" applyFont="1" applyFill="1" applyAlignment="1">
      <alignment horizontal="center" vertical="center"/>
    </xf>
    <xf numFmtId="0" fontId="61" fillId="12" borderId="0" xfId="0" applyFont="1" applyFill="1" applyAlignment="1" applyProtection="1">
      <alignment vertical="center"/>
      <protection locked="0"/>
    </xf>
    <xf numFmtId="0" fontId="72" fillId="12" borderId="0" xfId="0" applyFont="1" applyFill="1" applyAlignment="1">
      <alignment vertical="center"/>
    </xf>
    <xf numFmtId="0" fontId="73" fillId="12" borderId="0" xfId="0" applyFont="1" applyFill="1" applyAlignment="1" applyProtection="1">
      <alignment vertical="center"/>
      <protection locked="0"/>
    </xf>
    <xf numFmtId="166" fontId="73" fillId="12" borderId="0" xfId="0" applyNumberFormat="1" applyFont="1" applyFill="1" applyAlignment="1">
      <alignment horizontal="center" vertical="center"/>
    </xf>
    <xf numFmtId="0" fontId="21" fillId="12" borderId="0" xfId="0" applyFont="1" applyFill="1" applyAlignment="1">
      <alignment horizontal="left" vertical="center"/>
    </xf>
    <xf numFmtId="166" fontId="74" fillId="11" borderId="0" xfId="0" applyNumberFormat="1" applyFont="1" applyFill="1" applyAlignment="1">
      <alignment horizontal="center" vertical="center"/>
    </xf>
    <xf numFmtId="0" fontId="60" fillId="11" borderId="0" xfId="0" applyFont="1" applyFill="1" applyAlignment="1" applyProtection="1">
      <alignment horizontal="left" vertical="center"/>
      <protection locked="0"/>
    </xf>
    <xf numFmtId="0" fontId="75" fillId="11" borderId="0" xfId="0" applyFont="1" applyFill="1" applyAlignment="1" applyProtection="1">
      <alignment horizontal="center" vertical="center"/>
      <protection locked="0"/>
    </xf>
    <xf numFmtId="0" fontId="61" fillId="11" borderId="0" xfId="0" applyFont="1" applyFill="1" applyAlignment="1">
      <alignment horizontal="left" vertical="center"/>
    </xf>
    <xf numFmtId="0" fontId="76" fillId="11" borderId="0" xfId="0" applyFont="1" applyFill="1" applyAlignment="1">
      <alignment horizontal="left" vertical="center"/>
    </xf>
    <xf numFmtId="0" fontId="58" fillId="11" borderId="0" xfId="0" applyFont="1" applyFill="1" applyAlignment="1">
      <alignment horizontal="center" vertical="center"/>
    </xf>
    <xf numFmtId="1" fontId="15" fillId="10" borderId="0" xfId="0" applyNumberFormat="1" applyFont="1" applyFill="1" applyAlignment="1">
      <alignment horizontal="center" vertical="center" shrinkToFit="1"/>
    </xf>
    <xf numFmtId="166" fontId="29" fillId="10" borderId="2" xfId="0" applyNumberFormat="1" applyFont="1" applyFill="1" applyBorder="1" applyAlignment="1">
      <alignment horizontal="center" vertical="center" shrinkToFit="1"/>
    </xf>
    <xf numFmtId="1" fontId="29" fillId="10" borderId="2" xfId="0" applyNumberFormat="1" applyFont="1" applyFill="1" applyBorder="1" applyAlignment="1">
      <alignment horizontal="center" vertical="center" shrinkToFit="1"/>
    </xf>
    <xf numFmtId="0" fontId="66" fillId="11" borderId="0" xfId="0" applyFont="1" applyFill="1" applyAlignment="1">
      <alignment horizontal="left" vertical="center" wrapText="1"/>
    </xf>
    <xf numFmtId="1" fontId="15" fillId="10" borderId="2" xfId="0" applyNumberFormat="1" applyFont="1" applyFill="1" applyBorder="1" applyAlignment="1">
      <alignment horizontal="center" vertical="center" shrinkToFit="1"/>
    </xf>
    <xf numFmtId="0" fontId="54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61" fillId="12" borderId="0" xfId="0" applyFont="1" applyFill="1" applyAlignment="1">
      <alignment vertical="center" wrapText="1"/>
    </xf>
    <xf numFmtId="0" fontId="61" fillId="11" borderId="0" xfId="0" applyFont="1" applyFill="1" applyAlignment="1">
      <alignment vertical="center" wrapText="1"/>
    </xf>
    <xf numFmtId="0" fontId="77" fillId="0" borderId="0" xfId="0" applyFont="1" applyAlignment="1">
      <alignment vertical="center"/>
    </xf>
    <xf numFmtId="0" fontId="51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53" fillId="0" borderId="0" xfId="1" applyFont="1" applyBorder="1" applyAlignment="1" applyProtection="1">
      <alignment horizontal="center" vertical="center"/>
      <protection locked="0"/>
    </xf>
    <xf numFmtId="0" fontId="53" fillId="0" borderId="0" xfId="1" applyFont="1" applyFill="1" applyBorder="1" applyAlignment="1" applyProtection="1">
      <alignment horizontal="center" vertical="center"/>
      <protection locked="0"/>
    </xf>
    <xf numFmtId="0" fontId="7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top" wrapText="1"/>
    </xf>
    <xf numFmtId="0" fontId="79" fillId="0" borderId="0" xfId="0" applyFont="1" applyAlignment="1">
      <alignment horizontal="left" vertical="top" wrapText="1"/>
    </xf>
    <xf numFmtId="1" fontId="0" fillId="6" borderId="0" xfId="0" applyNumberFormat="1" applyFill="1" applyAlignment="1">
      <alignment horizontal="center" vertical="center"/>
    </xf>
    <xf numFmtId="0" fontId="14" fillId="0" borderId="0" xfId="0" quotePrefix="1" applyFont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4" fillId="0" borderId="0" xfId="0" applyFont="1" applyAlignment="1" applyProtection="1">
      <alignment vertical="center" wrapText="1"/>
      <protection locked="0"/>
    </xf>
    <xf numFmtId="0" fontId="80" fillId="0" borderId="0" xfId="0" applyFont="1" applyAlignment="1" applyProtection="1">
      <alignment vertical="center" wrapText="1"/>
      <protection locked="0"/>
    </xf>
    <xf numFmtId="0" fontId="18" fillId="3" borderId="0" xfId="0" applyFont="1" applyFill="1" applyAlignment="1">
      <alignment horizontal="left" vertical="top"/>
    </xf>
    <xf numFmtId="0" fontId="81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171" fontId="33" fillId="7" borderId="0" xfId="0" applyNumberFormat="1" applyFont="1" applyFill="1" applyAlignment="1">
      <alignment horizontal="center" vertical="center"/>
    </xf>
    <xf numFmtId="0" fontId="68" fillId="8" borderId="0" xfId="0" applyFont="1" applyFill="1" applyAlignment="1">
      <alignment horizontal="center" vertical="center" wrapText="1"/>
    </xf>
    <xf numFmtId="0" fontId="68" fillId="8" borderId="0" xfId="0" applyFont="1" applyFill="1" applyAlignment="1">
      <alignment horizontal="center" vertical="center"/>
    </xf>
    <xf numFmtId="0" fontId="69" fillId="8" borderId="0" xfId="0" applyFont="1" applyFill="1" applyAlignment="1">
      <alignment vertical="center"/>
    </xf>
    <xf numFmtId="0" fontId="69" fillId="8" borderId="0" xfId="0" applyFont="1" applyFill="1" applyAlignment="1">
      <alignment vertical="center" wrapText="1"/>
    </xf>
    <xf numFmtId="0" fontId="1" fillId="12" borderId="0" xfId="0" applyFont="1" applyFill="1" applyAlignment="1">
      <alignment horizontal="left" vertical="center"/>
    </xf>
    <xf numFmtId="0" fontId="1" fillId="12" borderId="0" xfId="0" applyFont="1" applyFill="1" applyAlignment="1">
      <alignment horizontal="center" vertical="center"/>
    </xf>
    <xf numFmtId="16" fontId="35" fillId="0" borderId="0" xfId="0" applyNumberFormat="1" applyFont="1" applyAlignment="1">
      <alignment horizontal="left" vertical="top"/>
    </xf>
    <xf numFmtId="49" fontId="35" fillId="7" borderId="0" xfId="0" applyNumberFormat="1" applyFont="1" applyFill="1" applyAlignment="1">
      <alignment horizontal="center" vertical="top" wrapText="1"/>
    </xf>
    <xf numFmtId="172" fontId="35" fillId="0" borderId="0" xfId="0" applyNumberFormat="1" applyFont="1" applyAlignment="1">
      <alignment horizontal="left" vertical="top"/>
    </xf>
    <xf numFmtId="14" fontId="35" fillId="7" borderId="0" xfId="0" applyNumberFormat="1" applyFont="1" applyFill="1" applyAlignment="1">
      <alignment horizontal="left" vertical="center"/>
    </xf>
    <xf numFmtId="14" fontId="35" fillId="7" borderId="0" xfId="0" applyNumberFormat="1" applyFont="1" applyFill="1" applyAlignment="1">
      <alignment horizontal="left" vertical="top"/>
    </xf>
    <xf numFmtId="0" fontId="5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40" fillId="0" borderId="5" xfId="0" applyFont="1" applyBorder="1" applyAlignment="1" applyProtection="1">
      <alignment horizontal="center" vertical="center"/>
      <protection locked="0"/>
    </xf>
    <xf numFmtId="0" fontId="54" fillId="0" borderId="5" xfId="0" applyFont="1" applyBorder="1" applyAlignment="1" applyProtection="1">
      <alignment vertical="center" wrapText="1"/>
      <protection locked="0"/>
    </xf>
    <xf numFmtId="0" fontId="19" fillId="0" borderId="5" xfId="1" applyBorder="1" applyAlignment="1" applyProtection="1">
      <alignment horizontal="center" vertical="center"/>
      <protection locked="0"/>
    </xf>
    <xf numFmtId="0" fontId="19" fillId="0" borderId="5" xfId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40" fillId="0" borderId="5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vertical="center"/>
    </xf>
    <xf numFmtId="0" fontId="82" fillId="0" borderId="9" xfId="0" applyFont="1" applyBorder="1" applyAlignment="1">
      <alignment vertical="top" wrapText="1"/>
    </xf>
    <xf numFmtId="0" fontId="54" fillId="0" borderId="10" xfId="0" applyFont="1" applyBorder="1" applyAlignment="1">
      <alignment vertical="center" wrapText="1"/>
    </xf>
    <xf numFmtId="0" fontId="78" fillId="0" borderId="5" xfId="0" applyFont="1" applyBorder="1" applyAlignment="1" applyProtection="1">
      <alignment horizontal="center" vertical="center"/>
      <protection locked="0"/>
    </xf>
    <xf numFmtId="2" fontId="4" fillId="10" borderId="0" xfId="0" applyNumberFormat="1" applyFont="1" applyFill="1" applyAlignment="1">
      <alignment horizontal="center" vertical="center"/>
    </xf>
    <xf numFmtId="2" fontId="83" fillId="11" borderId="0" xfId="0" applyNumberFormat="1" applyFont="1" applyFill="1" applyAlignment="1">
      <alignment horizontal="center" vertical="center"/>
    </xf>
    <xf numFmtId="166" fontId="84" fillId="10" borderId="2" xfId="0" applyNumberFormat="1" applyFont="1" applyFill="1" applyBorder="1" applyAlignment="1">
      <alignment horizontal="center" vertical="center" shrinkToFit="1"/>
    </xf>
    <xf numFmtId="0" fontId="84" fillId="2" borderId="0" xfId="0" applyFont="1" applyFill="1" applyAlignment="1">
      <alignment horizontal="left" vertical="center"/>
    </xf>
    <xf numFmtId="0" fontId="85" fillId="12" borderId="0" xfId="0" applyFont="1" applyFill="1" applyAlignment="1">
      <alignment vertical="center"/>
    </xf>
    <xf numFmtId="0" fontId="86" fillId="12" borderId="0" xfId="0" applyFont="1" applyFill="1" applyAlignment="1">
      <alignment horizontal="left" vertical="center"/>
    </xf>
    <xf numFmtId="0" fontId="87" fillId="0" borderId="0" xfId="1" applyFont="1" applyBorder="1" applyAlignment="1" applyProtection="1">
      <alignment horizontal="center" vertical="center"/>
      <protection locked="0"/>
    </xf>
    <xf numFmtId="3" fontId="33" fillId="2" borderId="1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166" fontId="33" fillId="2" borderId="1" xfId="0" applyNumberFormat="1" applyFont="1" applyFill="1" applyBorder="1" applyAlignment="1">
      <alignment horizontal="center" vertical="center"/>
    </xf>
    <xf numFmtId="0" fontId="33" fillId="7" borderId="0" xfId="0" applyFont="1" applyFill="1" applyAlignment="1">
      <alignment horizontal="left" vertical="center"/>
    </xf>
    <xf numFmtId="166" fontId="33" fillId="7" borderId="1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vertical="center" wrapText="1"/>
    </xf>
    <xf numFmtId="0" fontId="34" fillId="7" borderId="0" xfId="0" applyFont="1" applyFill="1" applyAlignment="1">
      <alignment vertical="center"/>
    </xf>
    <xf numFmtId="0" fontId="34" fillId="7" borderId="0" xfId="0" applyFont="1" applyFill="1" applyAlignment="1">
      <alignment vertical="center" wrapText="1"/>
    </xf>
    <xf numFmtId="165" fontId="33" fillId="7" borderId="0" xfId="0" applyNumberFormat="1" applyFont="1" applyFill="1" applyAlignment="1">
      <alignment horizontal="center" vertical="center" shrinkToFit="1"/>
    </xf>
    <xf numFmtId="0" fontId="31" fillId="7" borderId="0" xfId="0" applyFont="1" applyFill="1" applyAlignment="1">
      <alignment vertical="center" wrapText="1"/>
    </xf>
    <xf numFmtId="0" fontId="30" fillId="7" borderId="0" xfId="0" applyFont="1" applyFill="1" applyAlignment="1">
      <alignment vertical="center"/>
    </xf>
    <xf numFmtId="0" fontId="30" fillId="7" borderId="0" xfId="0" applyFont="1" applyFill="1" applyAlignment="1">
      <alignment vertical="center" wrapText="1"/>
    </xf>
    <xf numFmtId="0" fontId="30" fillId="7" borderId="0" xfId="0" applyFont="1" applyFill="1" applyAlignment="1">
      <alignment horizontal="center" vertical="center" wrapText="1"/>
    </xf>
    <xf numFmtId="3" fontId="33" fillId="7" borderId="0" xfId="0" applyNumberFormat="1" applyFont="1" applyFill="1" applyAlignment="1">
      <alignment horizontal="left" vertical="center"/>
    </xf>
    <xf numFmtId="166" fontId="33" fillId="7" borderId="0" xfId="0" applyNumberFormat="1" applyFont="1" applyFill="1" applyAlignment="1">
      <alignment horizontal="left" vertical="center"/>
    </xf>
    <xf numFmtId="0" fontId="31" fillId="2" borderId="0" xfId="0" applyFont="1" applyFill="1" applyAlignment="1">
      <alignment horizontal="center" vertical="center" wrapText="1"/>
    </xf>
    <xf numFmtId="3" fontId="31" fillId="2" borderId="0" xfId="0" applyNumberFormat="1" applyFont="1" applyFill="1" applyAlignment="1">
      <alignment vertical="center" wrapText="1"/>
    </xf>
    <xf numFmtId="0" fontId="34" fillId="7" borderId="0" xfId="0" applyFont="1" applyFill="1" applyAlignment="1">
      <alignment horizontal="center" vertical="center"/>
    </xf>
    <xf numFmtId="0" fontId="38" fillId="7" borderId="0" xfId="0" applyFont="1" applyFill="1" applyAlignment="1">
      <alignment vertical="center"/>
    </xf>
    <xf numFmtId="3" fontId="38" fillId="7" borderId="0" xfId="0" applyNumberFormat="1" applyFont="1" applyFill="1" applyAlignment="1">
      <alignment vertical="center"/>
    </xf>
    <xf numFmtId="0" fontId="31" fillId="2" borderId="0" xfId="0" applyFont="1" applyFill="1" applyAlignment="1">
      <alignment horizontal="right" vertical="center" indent="1"/>
    </xf>
    <xf numFmtId="0" fontId="89" fillId="7" borderId="0" xfId="0" applyFont="1" applyFill="1" applyAlignment="1">
      <alignment vertical="top"/>
    </xf>
    <xf numFmtId="0" fontId="89" fillId="7" borderId="0" xfId="0" applyFont="1" applyFill="1" applyAlignment="1">
      <alignment vertical="top" wrapText="1"/>
    </xf>
    <xf numFmtId="0" fontId="36" fillId="7" borderId="0" xfId="0" applyFont="1" applyFill="1" applyAlignment="1">
      <alignment vertical="top"/>
    </xf>
    <xf numFmtId="0" fontId="35" fillId="7" borderId="0" xfId="0" applyFont="1" applyFill="1" applyAlignment="1">
      <alignment horizontal="left" vertical="top" wrapText="1"/>
    </xf>
    <xf numFmtId="0" fontId="36" fillId="7" borderId="0" xfId="0" applyFont="1" applyFill="1" applyAlignment="1">
      <alignment vertical="center"/>
    </xf>
    <xf numFmtId="0" fontId="32" fillId="7" borderId="0" xfId="0" applyFont="1" applyFill="1" applyAlignment="1">
      <alignment horizontal="left" vertical="center" wrapText="1"/>
    </xf>
    <xf numFmtId="0" fontId="90" fillId="0" borderId="0" xfId="0" applyFont="1" applyAlignment="1">
      <alignment horizontal="center" vertical="center"/>
    </xf>
    <xf numFmtId="0" fontId="69" fillId="1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68" fillId="13" borderId="0" xfId="0" applyFont="1" applyFill="1" applyAlignment="1">
      <alignment horizontal="center" vertical="center" wrapText="1"/>
    </xf>
    <xf numFmtId="14" fontId="35" fillId="0" borderId="0" xfId="0" applyNumberFormat="1" applyFont="1" applyAlignment="1">
      <alignment horizontal="left" vertical="top"/>
    </xf>
    <xf numFmtId="0" fontId="53" fillId="0" borderId="0" xfId="1" applyFont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left" vertical="top" wrapText="1"/>
    </xf>
    <xf numFmtId="0" fontId="91" fillId="3" borderId="0" xfId="0" applyFont="1" applyFill="1" applyAlignment="1">
      <alignment horizontal="center" vertical="center" wrapText="1"/>
    </xf>
    <xf numFmtId="0" fontId="92" fillId="14" borderId="0" xfId="0" applyFont="1" applyFill="1" applyAlignment="1">
      <alignment horizontal="center" vertical="center"/>
    </xf>
    <xf numFmtId="166" fontId="92" fillId="14" borderId="0" xfId="0" applyNumberFormat="1" applyFont="1" applyFill="1" applyAlignment="1">
      <alignment horizontal="center" vertical="center"/>
    </xf>
    <xf numFmtId="0" fontId="93" fillId="12" borderId="0" xfId="0" applyFont="1" applyFill="1" applyAlignment="1">
      <alignment horizontal="center" vertical="center"/>
    </xf>
    <xf numFmtId="0" fontId="95" fillId="0" borderId="0" xfId="0" applyFont="1" applyAlignment="1">
      <alignment horizontal="left" vertical="top"/>
    </xf>
    <xf numFmtId="0" fontId="9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top"/>
    </xf>
    <xf numFmtId="0" fontId="35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left" vertical="top" wrapText="1"/>
    </xf>
    <xf numFmtId="0" fontId="35" fillId="7" borderId="0" xfId="0" applyFont="1" applyFill="1" applyAlignment="1">
      <alignment horizontal="left" vertical="top" wrapText="1"/>
    </xf>
    <xf numFmtId="0" fontId="88" fillId="7" borderId="0" xfId="0" applyFont="1" applyFill="1" applyAlignment="1">
      <alignment horizontal="left" vertical="top" wrapText="1"/>
    </xf>
    <xf numFmtId="0" fontId="36" fillId="7" borderId="0" xfId="0" applyFont="1" applyFill="1" applyAlignment="1">
      <alignment horizontal="right" vertical="center" wrapText="1"/>
    </xf>
    <xf numFmtId="0" fontId="3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top"/>
      <protection locked="0"/>
    </xf>
    <xf numFmtId="169" fontId="15" fillId="0" borderId="0" xfId="0" applyNumberFormat="1" applyFont="1" applyAlignment="1" applyProtection="1">
      <alignment horizontal="left" vertical="center" wrapText="1"/>
      <protection locked="0"/>
    </xf>
    <xf numFmtId="170" fontId="15" fillId="0" borderId="0" xfId="0" applyNumberFormat="1" applyFont="1" applyAlignment="1" applyProtection="1">
      <alignment horizontal="center" vertical="center"/>
      <protection locked="0"/>
    </xf>
    <xf numFmtId="0" fontId="36" fillId="7" borderId="0" xfId="0" applyFont="1" applyFill="1" applyAlignment="1">
      <alignment horizontal="right" vertical="center"/>
    </xf>
    <xf numFmtId="0" fontId="34" fillId="7" borderId="0" xfId="0" applyFont="1" applyFill="1" applyAlignment="1">
      <alignment horizontal="left" vertical="top" wrapText="1" indent="1"/>
    </xf>
    <xf numFmtId="0" fontId="33" fillId="7" borderId="0" xfId="0" applyFont="1" applyFill="1" applyAlignment="1">
      <alignment horizontal="left" vertical="top" wrapText="1" indent="1"/>
    </xf>
    <xf numFmtId="0" fontId="94" fillId="7" borderId="0" xfId="0" applyFont="1" applyFill="1" applyAlignment="1">
      <alignment horizontal="center" vertical="center" wrapText="1"/>
    </xf>
    <xf numFmtId="0" fontId="33" fillId="7" borderId="0" xfId="0" applyFont="1" applyFill="1" applyAlignment="1">
      <alignment horizontal="center" vertical="center" wrapText="1"/>
    </xf>
    <xf numFmtId="168" fontId="15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1" applyFill="1" applyBorder="1" applyAlignment="1" applyProtection="1">
      <alignment horizontal="left" vertical="center"/>
      <protection locked="0"/>
    </xf>
    <xf numFmtId="0" fontId="37" fillId="0" borderId="0" xfId="1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43AF7"/>
      <color rgb="FFF2F2F2"/>
      <color rgb="FF538DD5"/>
      <color rgb="FF66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0</xdr:row>
      <xdr:rowOff>0</xdr:rowOff>
    </xdr:from>
    <xdr:to>
      <xdr:col>10</xdr:col>
      <xdr:colOff>248903</xdr:colOff>
      <xdr:row>1</xdr:row>
      <xdr:rowOff>3553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0"/>
          <a:ext cx="3796013" cy="1294720"/>
        </a:xfrm>
        <a:prstGeom prst="rect">
          <a:avLst/>
        </a:prstGeom>
      </xdr:spPr>
    </xdr:pic>
    <xdr:clientData/>
  </xdr:twoCellAnchor>
  <xdr:twoCellAnchor editAs="oneCell">
    <xdr:from>
      <xdr:col>5</xdr:col>
      <xdr:colOff>97663</xdr:colOff>
      <xdr:row>111</xdr:row>
      <xdr:rowOff>272801</xdr:rowOff>
    </xdr:from>
    <xdr:to>
      <xdr:col>5</xdr:col>
      <xdr:colOff>704723</xdr:colOff>
      <xdr:row>112</xdr:row>
      <xdr:rowOff>20388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620395" cy="0"/>
        </a:xfrm>
        <a:custGeom>
          <a:avLst/>
          <a:gdLst/>
          <a:ahLst/>
          <a:cxnLst/>
          <a:rect l="0" t="0" r="0" b="0"/>
          <a:pathLst>
            <a:path w="620395">
              <a:moveTo>
                <a:pt x="0" y="0"/>
              </a:moveTo>
              <a:lnTo>
                <a:pt x="620255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5</xdr:col>
      <xdr:colOff>110363</xdr:colOff>
      <xdr:row>113</xdr:row>
      <xdr:rowOff>297185</xdr:rowOff>
    </xdr:from>
    <xdr:to>
      <xdr:col>6</xdr:col>
      <xdr:colOff>438658</xdr:colOff>
      <xdr:row>114</xdr:row>
      <xdr:rowOff>15878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1065530" cy="0"/>
        </a:xfrm>
        <a:custGeom>
          <a:avLst/>
          <a:gdLst/>
          <a:ahLst/>
          <a:cxnLst/>
          <a:rect l="0" t="0" r="0" b="0"/>
          <a:pathLst>
            <a:path w="1065530">
              <a:moveTo>
                <a:pt x="0" y="0"/>
              </a:moveTo>
              <a:lnTo>
                <a:pt x="1065276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5</xdr:col>
      <xdr:colOff>72263</xdr:colOff>
      <xdr:row>118</xdr:row>
      <xdr:rowOff>285507</xdr:rowOff>
    </xdr:from>
    <xdr:to>
      <xdr:col>6</xdr:col>
      <xdr:colOff>535178</xdr:colOff>
      <xdr:row>119</xdr:row>
      <xdr:rowOff>21346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1196340" cy="0"/>
        </a:xfrm>
        <a:custGeom>
          <a:avLst/>
          <a:gdLst/>
          <a:ahLst/>
          <a:cxnLst/>
          <a:rect l="0" t="0" r="0" b="0"/>
          <a:pathLst>
            <a:path w="1196340">
              <a:moveTo>
                <a:pt x="0" y="0"/>
              </a:moveTo>
              <a:lnTo>
                <a:pt x="1196327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5</xdr:col>
      <xdr:colOff>72263</xdr:colOff>
      <xdr:row>121</xdr:row>
      <xdr:rowOff>285501</xdr:rowOff>
    </xdr:from>
    <xdr:to>
      <xdr:col>6</xdr:col>
      <xdr:colOff>323088</xdr:colOff>
      <xdr:row>122</xdr:row>
      <xdr:rowOff>21342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993775" cy="0"/>
        </a:xfrm>
        <a:custGeom>
          <a:avLst/>
          <a:gdLst/>
          <a:ahLst/>
          <a:cxnLst/>
          <a:rect l="0" t="0" r="0" b="0"/>
          <a:pathLst>
            <a:path w="993775">
              <a:moveTo>
                <a:pt x="0" y="0"/>
              </a:moveTo>
              <a:lnTo>
                <a:pt x="993647" y="0"/>
              </a:lnTo>
            </a:path>
          </a:pathLst>
        </a:custGeom>
        <a:ln w="9143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8889</xdr:colOff>
      <xdr:row>179</xdr:row>
      <xdr:rowOff>329182</xdr:rowOff>
    </xdr:from>
    <xdr:to>
      <xdr:col>8</xdr:col>
      <xdr:colOff>342264</xdr:colOff>
      <xdr:row>180</xdr:row>
      <xdr:rowOff>19619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066800" cy="0"/>
        </a:xfrm>
        <a:custGeom>
          <a:avLst/>
          <a:gdLst/>
          <a:ahLst/>
          <a:cxnLst/>
          <a:rect l="0" t="0" r="0" b="0"/>
          <a:pathLst>
            <a:path w="1066800">
              <a:moveTo>
                <a:pt x="0" y="0"/>
              </a:moveTo>
              <a:lnTo>
                <a:pt x="1066800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143653</xdr:colOff>
      <xdr:row>192</xdr:row>
      <xdr:rowOff>343787</xdr:rowOff>
    </xdr:from>
    <xdr:to>
      <xdr:col>8</xdr:col>
      <xdr:colOff>419243</xdr:colOff>
      <xdr:row>193</xdr:row>
      <xdr:rowOff>20574</xdr:rowOff>
    </xdr:to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1009015" cy="0"/>
        </a:xfrm>
        <a:custGeom>
          <a:avLst/>
          <a:gdLst/>
          <a:ahLst/>
          <a:cxnLst/>
          <a:rect l="0" t="0" r="0" b="0"/>
          <a:pathLst>
            <a:path w="1009015">
              <a:moveTo>
                <a:pt x="0" y="0"/>
              </a:moveTo>
              <a:lnTo>
                <a:pt x="1008875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168591</xdr:colOff>
      <xdr:row>193</xdr:row>
      <xdr:rowOff>351629</xdr:rowOff>
    </xdr:from>
    <xdr:to>
      <xdr:col>8</xdr:col>
      <xdr:colOff>548956</xdr:colOff>
      <xdr:row>194</xdr:row>
      <xdr:rowOff>20795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1051560" cy="0"/>
        </a:xfrm>
        <a:custGeom>
          <a:avLst/>
          <a:gdLst/>
          <a:ahLst/>
          <a:cxnLst/>
          <a:rect l="0" t="0" r="0" b="0"/>
          <a:pathLst>
            <a:path w="1051560">
              <a:moveTo>
                <a:pt x="0" y="0"/>
              </a:moveTo>
              <a:lnTo>
                <a:pt x="1051560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112429</xdr:colOff>
      <xdr:row>201</xdr:row>
      <xdr:rowOff>392940</xdr:rowOff>
    </xdr:from>
    <xdr:to>
      <xdr:col>8</xdr:col>
      <xdr:colOff>339124</xdr:colOff>
      <xdr:row>202</xdr:row>
      <xdr:rowOff>16383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960119" cy="0"/>
        </a:xfrm>
        <a:custGeom>
          <a:avLst/>
          <a:gdLst/>
          <a:ahLst/>
          <a:cxnLst/>
          <a:rect l="0" t="0" r="0" b="0"/>
          <a:pathLst>
            <a:path w="960119">
              <a:moveTo>
                <a:pt x="0" y="0"/>
              </a:moveTo>
              <a:lnTo>
                <a:pt x="960119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123189</xdr:colOff>
      <xdr:row>190</xdr:row>
      <xdr:rowOff>477018</xdr:rowOff>
    </xdr:from>
    <xdr:to>
      <xdr:col>7</xdr:col>
      <xdr:colOff>439419</xdr:colOff>
      <xdr:row>191</xdr:row>
      <xdr:rowOff>20455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312420" cy="0"/>
        </a:xfrm>
        <a:custGeom>
          <a:avLst/>
          <a:gdLst/>
          <a:ahLst/>
          <a:cxnLst/>
          <a:rect l="0" t="0" r="0" b="0"/>
          <a:pathLst>
            <a:path w="312420">
              <a:moveTo>
                <a:pt x="0" y="0"/>
              </a:moveTo>
              <a:lnTo>
                <a:pt x="312420" y="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173989</xdr:colOff>
      <xdr:row>197</xdr:row>
      <xdr:rowOff>338336</xdr:rowOff>
    </xdr:from>
    <xdr:to>
      <xdr:col>8</xdr:col>
      <xdr:colOff>134619</xdr:colOff>
      <xdr:row>198</xdr:row>
      <xdr:rowOff>15754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680720" cy="12700"/>
        </a:xfrm>
        <a:custGeom>
          <a:avLst/>
          <a:gdLst/>
          <a:ahLst/>
          <a:cxnLst/>
          <a:rect l="0" t="0" r="0" b="0"/>
          <a:pathLst>
            <a:path w="680720" h="12700">
              <a:moveTo>
                <a:pt x="0" y="0"/>
              </a:moveTo>
              <a:lnTo>
                <a:pt x="667512" y="0"/>
              </a:lnTo>
            </a:path>
            <a:path w="680720" h="12700">
              <a:moveTo>
                <a:pt x="12700" y="12700"/>
              </a:moveTo>
              <a:lnTo>
                <a:pt x="680212" y="1270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  <xdr:twoCellAnchor editAs="oneCell">
    <xdr:from>
      <xdr:col>7</xdr:col>
      <xdr:colOff>173989</xdr:colOff>
      <xdr:row>198</xdr:row>
      <xdr:rowOff>389140</xdr:rowOff>
    </xdr:from>
    <xdr:to>
      <xdr:col>8</xdr:col>
      <xdr:colOff>94614</xdr:colOff>
      <xdr:row>199</xdr:row>
      <xdr:rowOff>20842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663575" cy="12700"/>
        </a:xfrm>
        <a:custGeom>
          <a:avLst/>
          <a:gdLst/>
          <a:ahLst/>
          <a:cxnLst/>
          <a:rect l="0" t="0" r="0" b="0"/>
          <a:pathLst>
            <a:path w="663575" h="12700">
              <a:moveTo>
                <a:pt x="0" y="0"/>
              </a:moveTo>
              <a:lnTo>
                <a:pt x="650748" y="0"/>
              </a:lnTo>
            </a:path>
            <a:path w="663575" h="12700">
              <a:moveTo>
                <a:pt x="12700" y="12700"/>
              </a:moveTo>
              <a:lnTo>
                <a:pt x="663448" y="12700"/>
              </a:lnTo>
            </a:path>
          </a:pathLst>
        </a:custGeom>
        <a:ln w="9144">
          <a:solidFill>
            <a:srgbClr val="0000FF"/>
          </a:solidFill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uroaarboretum.com.au/" TargetMode="External"/><Relationship Id="rId1" Type="http://schemas.openxmlformats.org/officeDocument/2006/relationships/hyperlink" Target="mailto:info@euroaarboretum.com.au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euroaarboretum.com.au/wpcproduct/nodding-saltbush/" TargetMode="External"/><Relationship Id="rId21" Type="http://schemas.openxmlformats.org/officeDocument/2006/relationships/hyperlink" Target="http://euroaarboretum.com.au/wpcproduct/grey-box/" TargetMode="External"/><Relationship Id="rId42" Type="http://schemas.openxmlformats.org/officeDocument/2006/relationships/hyperlink" Target="http://euroaarboretum.com.au/wpcproduct/hedge-wattle/" TargetMode="External"/><Relationship Id="rId63" Type="http://schemas.openxmlformats.org/officeDocument/2006/relationships/hyperlink" Target="http://euroaarboretum.com.au/wpcproduct/prickly-parrot-pea/" TargetMode="External"/><Relationship Id="rId84" Type="http://schemas.openxmlformats.org/officeDocument/2006/relationships/hyperlink" Target="http://euroaarboretum.com.au/wpcproduct/musk-daisy-bush/" TargetMode="External"/><Relationship Id="rId138" Type="http://schemas.openxmlformats.org/officeDocument/2006/relationships/hyperlink" Target="http://euroaarboretum.com.au/wpcproduct/blue-devil/" TargetMode="External"/><Relationship Id="rId159" Type="http://schemas.openxmlformats.org/officeDocument/2006/relationships/hyperlink" Target="http://euroaarboretum.com.au/wpcproduct/purple-wire%c2%ad%e2%80%90grass/" TargetMode="External"/><Relationship Id="rId170" Type="http://schemas.openxmlformats.org/officeDocument/2006/relationships/hyperlink" Target="http://euroaarboretum.com.au/wpcproduct/grey-tussock-grass/" TargetMode="External"/><Relationship Id="rId191" Type="http://schemas.openxmlformats.org/officeDocument/2006/relationships/hyperlink" Target="http://euroaarboretum.com.au/wpcproduct/swamp-daisy/" TargetMode="External"/><Relationship Id="rId205" Type="http://schemas.openxmlformats.org/officeDocument/2006/relationships/printerSettings" Target="../printerSettings/printerSettings3.bin"/><Relationship Id="rId107" Type="http://schemas.openxmlformats.org/officeDocument/2006/relationships/hyperlink" Target="http://euroaarboretum.com.au/wpcproduct/diggers-speedwell/" TargetMode="External"/><Relationship Id="rId11" Type="http://schemas.openxmlformats.org/officeDocument/2006/relationships/hyperlink" Target="http://euroaarboretum.com.au/wpcproduct/bull-mallee/" TargetMode="External"/><Relationship Id="rId32" Type="http://schemas.openxmlformats.org/officeDocument/2006/relationships/hyperlink" Target="http://euroaarboretum.com.au/wpcproduct/green-mallee/" TargetMode="External"/><Relationship Id="rId53" Type="http://schemas.openxmlformats.org/officeDocument/2006/relationships/hyperlink" Target="http://euroaarboretum.com.au/wpcproduct/shiny-cassinia/" TargetMode="External"/><Relationship Id="rId74" Type="http://schemas.openxmlformats.org/officeDocument/2006/relationships/hyperlink" Target="http://euroaarboretum.com.au/wpcproduct/austral-indigo/" TargetMode="External"/><Relationship Id="rId128" Type="http://schemas.openxmlformats.org/officeDocument/2006/relationships/hyperlink" Target="http://euroaarboretum.com.au/wpcproduct/rock-lily/" TargetMode="External"/><Relationship Id="rId149" Type="http://schemas.openxmlformats.org/officeDocument/2006/relationships/hyperlink" Target="http://euroaarboretum.com.au/wpcproduct/paper-sunray/" TargetMode="External"/><Relationship Id="rId5" Type="http://schemas.openxmlformats.org/officeDocument/2006/relationships/hyperlink" Target="http://euroaarboretum.com.au/wpcproduct/buloke/" TargetMode="External"/><Relationship Id="rId95" Type="http://schemas.openxmlformats.org/officeDocument/2006/relationships/hyperlink" Target="http://euroaarboretum.com.au/wpcproduct/victorian-christmas-bush/" TargetMode="External"/><Relationship Id="rId160" Type="http://schemas.openxmlformats.org/officeDocument/2006/relationships/hyperlink" Target="http://euroaarboretum.com.au/wpcproduct/dense-spear-grass/" TargetMode="External"/><Relationship Id="rId181" Type="http://schemas.openxmlformats.org/officeDocument/2006/relationships/hyperlink" Target="http://euroaarboretum.com.au/wpcproduct/magenta-storksbill/" TargetMode="External"/><Relationship Id="rId22" Type="http://schemas.openxmlformats.org/officeDocument/2006/relationships/hyperlink" Target="http://euroaarboretum.com.au/wpcproduct/messmate/" TargetMode="External"/><Relationship Id="rId43" Type="http://schemas.openxmlformats.org/officeDocument/2006/relationships/hyperlink" Target="http://euroaarboretum.com.au/wpcproduct/hickory-wattle/" TargetMode="External"/><Relationship Id="rId64" Type="http://schemas.openxmlformats.org/officeDocument/2006/relationships/hyperlink" Target="http://euroaarboretum.com.au/wpcproduct/showy-parrot-pea/" TargetMode="External"/><Relationship Id="rId118" Type="http://schemas.openxmlformats.org/officeDocument/2006/relationships/hyperlink" Target="http://euroaarboretum.com.au/wpcproduct/ruby-saltbush/" TargetMode="External"/><Relationship Id="rId139" Type="http://schemas.openxmlformats.org/officeDocument/2006/relationships/hyperlink" Target="http://euroaarboretum.com.au/wpcproduct/rock-isotome/" TargetMode="External"/><Relationship Id="rId85" Type="http://schemas.openxmlformats.org/officeDocument/2006/relationships/hyperlink" Target="http://euroaarboretum.com.au/wpcproduct/snow-daisy-bush/" TargetMode="External"/><Relationship Id="rId150" Type="http://schemas.openxmlformats.org/officeDocument/2006/relationships/hyperlink" Target="http://euroaarboretum.com.au/wpcproduct/grass-trigger-flower/" TargetMode="External"/><Relationship Id="rId171" Type="http://schemas.openxmlformats.org/officeDocument/2006/relationships/hyperlink" Target="http://euroaarboretum.com.au/wpcproduct/common-wallaby-grass/" TargetMode="External"/><Relationship Id="rId192" Type="http://schemas.openxmlformats.org/officeDocument/2006/relationships/hyperlink" Target="http://euroaarboretum.com.au/wpcproduct/blue-finger-flower/" TargetMode="External"/><Relationship Id="rId206" Type="http://schemas.openxmlformats.org/officeDocument/2006/relationships/vmlDrawing" Target="../drawings/vmlDrawing1.vml"/><Relationship Id="rId12" Type="http://schemas.openxmlformats.org/officeDocument/2006/relationships/hyperlink" Target="http://euroaarboretum.com.au/wpcproduct/blakelys-red-gum/" TargetMode="External"/><Relationship Id="rId33" Type="http://schemas.openxmlformats.org/officeDocument/2006/relationships/hyperlink" Target="http://euroaarboretum.com.au/wpcproduct/gold-dust-wattle/" TargetMode="External"/><Relationship Id="rId108" Type="http://schemas.openxmlformats.org/officeDocument/2006/relationships/hyperlink" Target="http://euroaarboretum.com.au/wpcproduct/golden-spray/" TargetMode="External"/><Relationship Id="rId129" Type="http://schemas.openxmlformats.org/officeDocument/2006/relationships/hyperlink" Target="http://euroaarboretum.com.au/wpcproduct/lemon-beauty-heads/" TargetMode="External"/><Relationship Id="rId54" Type="http://schemas.openxmlformats.org/officeDocument/2006/relationships/hyperlink" Target="http://euroaarboretum.com.au/wpcproduct/cottony-haeckeria/" TargetMode="External"/><Relationship Id="rId75" Type="http://schemas.openxmlformats.org/officeDocument/2006/relationships/hyperlink" Target="http://euroaarboretum.com.au/wpcproduct/violet-kunzea/" TargetMode="External"/><Relationship Id="rId96" Type="http://schemas.openxmlformats.org/officeDocument/2006/relationships/hyperlink" Target="http://euroaarboretum.com.au/wpcproduct/large-leaf-bush-pea/" TargetMode="External"/><Relationship Id="rId140" Type="http://schemas.openxmlformats.org/officeDocument/2006/relationships/hyperlink" Target="http://euroaarboretum.com.au/wpcproduct/scaly-buttons/" TargetMode="External"/><Relationship Id="rId161" Type="http://schemas.openxmlformats.org/officeDocument/2006/relationships/hyperlink" Target="http://euroaarboretum.com.au/wpcproduct/feather-spear-grass/" TargetMode="External"/><Relationship Id="rId182" Type="http://schemas.openxmlformats.org/officeDocument/2006/relationships/hyperlink" Target="http://euroaarboretum.com.au/wpcproduct/kamarooka-mallee/" TargetMode="External"/><Relationship Id="rId6" Type="http://schemas.openxmlformats.org/officeDocument/2006/relationships/hyperlink" Target="http://euroaarboretum.com.au/wpcproduct/black-she-oak/" TargetMode="External"/><Relationship Id="rId23" Type="http://schemas.openxmlformats.org/officeDocument/2006/relationships/hyperlink" Target="http://euroaarboretum.com.au/wpcproduct/swamp-gum/" TargetMode="External"/><Relationship Id="rId119" Type="http://schemas.openxmlformats.org/officeDocument/2006/relationships/hyperlink" Target="http://euroaarboretum.com.au/wpcproduct/twining-glycine/" TargetMode="External"/><Relationship Id="rId44" Type="http://schemas.openxmlformats.org/officeDocument/2006/relationships/hyperlink" Target="http://euroaarboretum.com.au/wpcproduct/ovens-wattle/" TargetMode="External"/><Relationship Id="rId65" Type="http://schemas.openxmlformats.org/officeDocument/2006/relationships/hyperlink" Target="http://euroaarboretum.com.au/wpcproduct/fern-leaf-hop-bush/" TargetMode="External"/><Relationship Id="rId86" Type="http://schemas.openxmlformats.org/officeDocument/2006/relationships/hyperlink" Target="http://euroaarboretum.com.au/wpcproduct/dusty-daisy-bush/" TargetMode="External"/><Relationship Id="rId130" Type="http://schemas.openxmlformats.org/officeDocument/2006/relationships/hyperlink" Target="http://euroaarboretum.com.au/wpcproduct/common-everlasting/" TargetMode="External"/><Relationship Id="rId151" Type="http://schemas.openxmlformats.org/officeDocument/2006/relationships/hyperlink" Target="http://euroaarboretum.com.au/wpcproduct/nodding-blue-lily/" TargetMode="External"/><Relationship Id="rId172" Type="http://schemas.openxmlformats.org/officeDocument/2006/relationships/hyperlink" Target="http://euroaarboretum.com.au/wpcproduct/brown-back-wallaby-grass/" TargetMode="External"/><Relationship Id="rId193" Type="http://schemas.openxmlformats.org/officeDocument/2006/relationships/hyperlink" Target="http://euroaarboretum.com.au/wpcproduct/spreading-flax-lily/" TargetMode="External"/><Relationship Id="rId207" Type="http://schemas.openxmlformats.org/officeDocument/2006/relationships/comments" Target="../comments1.xml"/><Relationship Id="rId13" Type="http://schemas.openxmlformats.org/officeDocument/2006/relationships/hyperlink" Target="http://euroaarboretum.com.au/wpcproduct/river-red-gum/" TargetMode="External"/><Relationship Id="rId109" Type="http://schemas.openxmlformats.org/officeDocument/2006/relationships/hyperlink" Target="http://euroaarboretum.com.au/wpcproduct/thin-leaf-wattle/" TargetMode="External"/><Relationship Id="rId34" Type="http://schemas.openxmlformats.org/officeDocument/2006/relationships/hyperlink" Target="http://euroaarboretum.com.au/wpcproduct/rough-wattle/" TargetMode="External"/><Relationship Id="rId55" Type="http://schemas.openxmlformats.org/officeDocument/2006/relationships/hyperlink" Target="http://euroaarboretum.com.au/wpcproduct/prickly-current-bush/" TargetMode="External"/><Relationship Id="rId76" Type="http://schemas.openxmlformats.org/officeDocument/2006/relationships/hyperlink" Target="http://euroaarboretum.com.au/wpcproduct/prickly-tea-tree/" TargetMode="External"/><Relationship Id="rId97" Type="http://schemas.openxmlformats.org/officeDocument/2006/relationships/hyperlink" Target="http://euroaarboretum.com.au/wpcproduct/dwarf-bush-pea/" TargetMode="External"/><Relationship Id="rId120" Type="http://schemas.openxmlformats.org/officeDocument/2006/relationships/hyperlink" Target="http://euroaarboretum.com.au/wpcproduct/variable-glycine/" TargetMode="External"/><Relationship Id="rId141" Type="http://schemas.openxmlformats.org/officeDocument/2006/relationships/hyperlink" Target="http://euroaarboretum.com.au/wpcproduct/hoary-sunray/" TargetMode="External"/><Relationship Id="rId7" Type="http://schemas.openxmlformats.org/officeDocument/2006/relationships/hyperlink" Target="http://euroaarboretum.com.au/wpcproduct/drooping-she-oak/" TargetMode="External"/><Relationship Id="rId162" Type="http://schemas.openxmlformats.org/officeDocument/2006/relationships/hyperlink" Target="http://euroaarboretum.com.au/wpcproduct/tall-sedge/" TargetMode="External"/><Relationship Id="rId183" Type="http://schemas.openxmlformats.org/officeDocument/2006/relationships/hyperlink" Target="http://euroaarboretum.com.au/wpcproduct/hooked-needlewood/" TargetMode="External"/><Relationship Id="rId24" Type="http://schemas.openxmlformats.org/officeDocument/2006/relationships/hyperlink" Target="http://euroaarboretum.com.au/wpcproduct/snow-gum/" TargetMode="External"/><Relationship Id="rId40" Type="http://schemas.openxmlformats.org/officeDocument/2006/relationships/hyperlink" Target="http://euroaarboretum.com.au/wpcproduct/mitchells-wattle/" TargetMode="External"/><Relationship Id="rId45" Type="http://schemas.openxmlformats.org/officeDocument/2006/relationships/hyperlink" Target="http://euroaarboretum.com.au/wpcproduct/golden-wattle/" TargetMode="External"/><Relationship Id="rId66" Type="http://schemas.openxmlformats.org/officeDocument/2006/relationships/hyperlink" Target="http://euroaarboretum.com.au/wpcproduct/slender-hop-bush/" TargetMode="External"/><Relationship Id="rId87" Type="http://schemas.openxmlformats.org/officeDocument/2006/relationships/hyperlink" Target="http://euroaarboretum.com.au/wpcproduct/grey-everlasting/" TargetMode="External"/><Relationship Id="rId110" Type="http://schemas.openxmlformats.org/officeDocument/2006/relationships/hyperlink" Target="http://euroaarboretum.com.au/wpcproduct/berry-saltbush/" TargetMode="External"/><Relationship Id="rId115" Type="http://schemas.openxmlformats.org/officeDocument/2006/relationships/hyperlink" Target="http://euroaarboretum.com.au/wpcproduct/kidney-weed/" TargetMode="External"/><Relationship Id="rId131" Type="http://schemas.openxmlformats.org/officeDocument/2006/relationships/hyperlink" Target="http://euroaarboretum.com.au/wpcproduct/clustered-everlasting/" TargetMode="External"/><Relationship Id="rId136" Type="http://schemas.openxmlformats.org/officeDocument/2006/relationships/hyperlink" Target="http://euroaarboretum.com.au/wpcproduct/pale-flax%e2%80%90lily/" TargetMode="External"/><Relationship Id="rId157" Type="http://schemas.openxmlformats.org/officeDocument/2006/relationships/hyperlink" Target="http://euroaarboretum.com.au/wpcproduct/common-swamp-wallaby-grass/" TargetMode="External"/><Relationship Id="rId178" Type="http://schemas.openxmlformats.org/officeDocument/2006/relationships/hyperlink" Target="http://euroaarboretum.com.au/wpcproduct/wire-mesh-guards-sheep/" TargetMode="External"/><Relationship Id="rId61" Type="http://schemas.openxmlformats.org/officeDocument/2006/relationships/hyperlink" Target="http://euroaarboretum.com.au/wpcproduct/gorse-bitter-pea/" TargetMode="External"/><Relationship Id="rId82" Type="http://schemas.openxmlformats.org/officeDocument/2006/relationships/hyperlink" Target="http://euroaarboretum.com.au/wpcproduct/tree-violet/" TargetMode="External"/><Relationship Id="rId152" Type="http://schemas.openxmlformats.org/officeDocument/2006/relationships/hyperlink" Target="http://euroaarboretum.com.au/wpcproduct/broughton-pea/" TargetMode="External"/><Relationship Id="rId173" Type="http://schemas.openxmlformats.org/officeDocument/2006/relationships/hyperlink" Target="http://euroaarboretum.com.au/wpcproduct/red-anther-wallaby-grass/" TargetMode="External"/><Relationship Id="rId194" Type="http://schemas.openxmlformats.org/officeDocument/2006/relationships/hyperlink" Target="http://euroaarboretum.com.au/wpcproduct/late-flowering-flax-lily/" TargetMode="External"/><Relationship Id="rId199" Type="http://schemas.openxmlformats.org/officeDocument/2006/relationships/hyperlink" Target="http://euroaarboretum.com.au/wpcproduct/plastic-mesh-guards/" TargetMode="External"/><Relationship Id="rId203" Type="http://schemas.openxmlformats.org/officeDocument/2006/relationships/hyperlink" Target="http://euroaarboretum.com.au/wpcproduct/tassel-sedge/" TargetMode="External"/><Relationship Id="rId19" Type="http://schemas.openxmlformats.org/officeDocument/2006/relationships/hyperlink" Target="http://euroaarboretum.com.au/wpcproduct/red-stringybark/" TargetMode="External"/><Relationship Id="rId14" Type="http://schemas.openxmlformats.org/officeDocument/2006/relationships/hyperlink" Target="http://euroaarboretum.com.au/wpcproduct/mountain-swamp-gum/" TargetMode="External"/><Relationship Id="rId30" Type="http://schemas.openxmlformats.org/officeDocument/2006/relationships/hyperlink" Target="http://euroaarboretum.com.au/wpcproduct/red-ironbark/" TargetMode="External"/><Relationship Id="rId35" Type="http://schemas.openxmlformats.org/officeDocument/2006/relationships/hyperlink" Target="http://euroaarboretum.com.au/wpcproduct/showy-wattle/" TargetMode="External"/><Relationship Id="rId56" Type="http://schemas.openxmlformats.org/officeDocument/2006/relationships/hyperlink" Target="http://euroaarboretum.com.au/wpcproduct/rock-correa/" TargetMode="External"/><Relationship Id="rId77" Type="http://schemas.openxmlformats.org/officeDocument/2006/relationships/hyperlink" Target="http://euroaarboretum.com.au/wpcproduct/mountain-tea-tree/" TargetMode="External"/><Relationship Id="rId100" Type="http://schemas.openxmlformats.org/officeDocument/2006/relationships/hyperlink" Target="http://euroaarboretum.com.au/wpcproduct/matted-bush%e2%80%90pea/" TargetMode="External"/><Relationship Id="rId105" Type="http://schemas.openxmlformats.org/officeDocument/2006/relationships/hyperlink" Target="http://euroaarboretum.com.au/wpcproduct/leafy-templetonia/" TargetMode="External"/><Relationship Id="rId126" Type="http://schemas.openxmlformats.org/officeDocument/2006/relationships/hyperlink" Target="http://euroaarboretum.com.au/wpcproduct/cut-leaf-daisy/" TargetMode="External"/><Relationship Id="rId147" Type="http://schemas.openxmlformats.org/officeDocument/2006/relationships/hyperlink" Target="http://euroaarboretum.com.au/wpcproduct/drumsticks/" TargetMode="External"/><Relationship Id="rId168" Type="http://schemas.openxmlformats.org/officeDocument/2006/relationships/hyperlink" Target="http://euroaarboretum.com.au/wpcproduct/common-tussock-grass/" TargetMode="External"/><Relationship Id="rId8" Type="http://schemas.openxmlformats.org/officeDocument/2006/relationships/hyperlink" Target="http://euroaarboretum.com.au/wpcproduct/silver-banksia/" TargetMode="External"/><Relationship Id="rId51" Type="http://schemas.openxmlformats.org/officeDocument/2006/relationships/hyperlink" Target="http://euroaarboretum.com.au/wpcproduct/common-cassinia/" TargetMode="External"/><Relationship Id="rId72" Type="http://schemas.openxmlformats.org/officeDocument/2006/relationships/hyperlink" Target="http://euroaarboretum.com.au/wpcproduct/hemp-bush/" TargetMode="External"/><Relationship Id="rId93" Type="http://schemas.openxmlformats.org/officeDocument/2006/relationships/hyperlink" Target="http://euroaarboretum.com.au/wpcproduct/prunus-pomaderris/" TargetMode="External"/><Relationship Id="rId98" Type="http://schemas.openxmlformats.org/officeDocument/2006/relationships/hyperlink" Target="http://euroaarboretum.com.au/wpcproduct/twiggy-bush-pea/" TargetMode="External"/><Relationship Id="rId121" Type="http://schemas.openxmlformats.org/officeDocument/2006/relationships/hyperlink" Target="http://euroaarboretum.com.au/wpcproduct/grey-guinea-flower/" TargetMode="External"/><Relationship Id="rId142" Type="http://schemas.openxmlformats.org/officeDocument/2006/relationships/hyperlink" Target="http://euroaarboretum.com.au/wpcproduct/native-flax/" TargetMode="External"/><Relationship Id="rId163" Type="http://schemas.openxmlformats.org/officeDocument/2006/relationships/hyperlink" Target="http://euroaarboretum.com.au/wpcproduct/knob-sedge/" TargetMode="External"/><Relationship Id="rId184" Type="http://schemas.openxmlformats.org/officeDocument/2006/relationships/hyperlink" Target="http://euroaarboretum.com.au/wpcproduct/spiny-bush-pea/" TargetMode="External"/><Relationship Id="rId189" Type="http://schemas.openxmlformats.org/officeDocument/2006/relationships/hyperlink" Target="http://euroaarboretum.com.au/wpcproduct/trailing-shaggy-pea/" TargetMode="External"/><Relationship Id="rId3" Type="http://schemas.openxmlformats.org/officeDocument/2006/relationships/hyperlink" Target="http://euroaarboretum.com.au/wpcproduct/black-wattle/" TargetMode="External"/><Relationship Id="rId25" Type="http://schemas.openxmlformats.org/officeDocument/2006/relationships/hyperlink" Target="http://euroaarboretum.com.au/wpcproduct/red-box/" TargetMode="External"/><Relationship Id="rId46" Type="http://schemas.openxmlformats.org/officeDocument/2006/relationships/hyperlink" Target="http://euroaarboretum.com.au/wpcproduct/red-stem-wattle/" TargetMode="External"/><Relationship Id="rId67" Type="http://schemas.openxmlformats.org/officeDocument/2006/relationships/hyperlink" Target="http://euroaarboretum.com.au/wpcproduct/wedge-leaf-hop-bush/" TargetMode="External"/><Relationship Id="rId116" Type="http://schemas.openxmlformats.org/officeDocument/2006/relationships/hyperlink" Target="http://euroaarboretum.com.au/wpcproduct/saloop/" TargetMode="External"/><Relationship Id="rId137" Type="http://schemas.openxmlformats.org/officeDocument/2006/relationships/hyperlink" Target="http://euroaarboretum.com.au/wpcproduct/tasman-flax-lily/" TargetMode="External"/><Relationship Id="rId158" Type="http://schemas.openxmlformats.org/officeDocument/2006/relationships/hyperlink" Target="http://euroaarboretum.com.au/wpcproduct/common-wheat-grass/" TargetMode="External"/><Relationship Id="rId20" Type="http://schemas.openxmlformats.org/officeDocument/2006/relationships/hyperlink" Target="http://euroaarboretum.com.au/wpcproduct/yellow-box/" TargetMode="External"/><Relationship Id="rId41" Type="http://schemas.openxmlformats.org/officeDocument/2006/relationships/hyperlink" Target="http://euroaarboretum.com.au/wpcproduct/mallee-wattle/" TargetMode="External"/><Relationship Id="rId62" Type="http://schemas.openxmlformats.org/officeDocument/2006/relationships/hyperlink" Target="http://euroaarboretum.com.au/wpcproduct/grey-parrot-pea/" TargetMode="External"/><Relationship Id="rId83" Type="http://schemas.openxmlformats.org/officeDocument/2006/relationships/hyperlink" Target="http://euroaarboretum.com.au/wpcproduct/mountain-mirbelia/" TargetMode="External"/><Relationship Id="rId88" Type="http://schemas.openxmlformats.org/officeDocument/2006/relationships/hyperlink" Target="http://euroaarboretum.com.au/wpcproduct/bootlace-bush/" TargetMode="External"/><Relationship Id="rId111" Type="http://schemas.openxmlformats.org/officeDocument/2006/relationships/hyperlink" Target="http://euroaarboretum.com.au/wpcproduct/common-apple-berry/" TargetMode="External"/><Relationship Id="rId132" Type="http://schemas.openxmlformats.org/officeDocument/2006/relationships/hyperlink" Target="http://euroaarboretum.com.au/wpcproduct/pink-bindweed/" TargetMode="External"/><Relationship Id="rId153" Type="http://schemas.openxmlformats.org/officeDocument/2006/relationships/hyperlink" Target="http://euroaarboretum.com.au/wpcproduct/spur-velleia/" TargetMode="External"/><Relationship Id="rId174" Type="http://schemas.openxmlformats.org/officeDocument/2006/relationships/hyperlink" Target="http://euroaarboretum.com.au/wpcproduct/bristly-wallaby-grass/" TargetMode="External"/><Relationship Id="rId179" Type="http://schemas.openxmlformats.org/officeDocument/2006/relationships/hyperlink" Target="http://euroaarboretum.com.au/wpcproduct/wire-mesh-guards-cattle/" TargetMode="External"/><Relationship Id="rId195" Type="http://schemas.openxmlformats.org/officeDocument/2006/relationships/hyperlink" Target="http://euroaarboretum.com.au/wpcproduct/pink-mulla-mulla/" TargetMode="External"/><Relationship Id="rId190" Type="http://schemas.openxmlformats.org/officeDocument/2006/relationships/hyperlink" Target="http://euroaarboretum.com.au/wpcproduct/vanilla-lily/" TargetMode="External"/><Relationship Id="rId204" Type="http://schemas.openxmlformats.org/officeDocument/2006/relationships/hyperlink" Target="http://euroaarboretum.com.au/wpcproduct/happy-wanderer-purple-coral-pea/" TargetMode="External"/><Relationship Id="rId15" Type="http://schemas.openxmlformats.org/officeDocument/2006/relationships/hyperlink" Target="http://euroaarboretum.com.au/wpcproduct/broad-leaved-peppermint/" TargetMode="External"/><Relationship Id="rId36" Type="http://schemas.openxmlformats.org/officeDocument/2006/relationships/hyperlink" Target="http://euroaarboretum.com.au/wpcproduct/bent-leaf-wattle/" TargetMode="External"/><Relationship Id="rId57" Type="http://schemas.openxmlformats.org/officeDocument/2006/relationships/hyperlink" Target="http://euroaarboretum.com.au/wpcproduct/mountain-correa/" TargetMode="External"/><Relationship Id="rId106" Type="http://schemas.openxmlformats.org/officeDocument/2006/relationships/hyperlink" Target="http://euroaarboretum.com.au/wpcproduct/pink-bells/" TargetMode="External"/><Relationship Id="rId127" Type="http://schemas.openxmlformats.org/officeDocument/2006/relationships/hyperlink" Target="http://euroaarboretum.com.au/wpcproduct/yellow-bulbine-lily/" TargetMode="External"/><Relationship Id="rId10" Type="http://schemas.openxmlformats.org/officeDocument/2006/relationships/hyperlink" Target="http://euroaarboretum.com.au/wpcproduct/white-box/" TargetMode="External"/><Relationship Id="rId31" Type="http://schemas.openxmlformats.org/officeDocument/2006/relationships/hyperlink" Target="http://euroaarboretum.com.au/wpcproduct/manna-gum/" TargetMode="External"/><Relationship Id="rId52" Type="http://schemas.openxmlformats.org/officeDocument/2006/relationships/hyperlink" Target="http://euroaarboretum.com.au/wpcproduct/drooping-cassinia/" TargetMode="External"/><Relationship Id="rId73" Type="http://schemas.openxmlformats.org/officeDocument/2006/relationships/hyperlink" Target="http://euroaarboretum.com.au/wpcproduct/erect-guinea-flower/" TargetMode="External"/><Relationship Id="rId78" Type="http://schemas.openxmlformats.org/officeDocument/2006/relationships/hyperlink" Target="http://euroaarboretum.com.au/wpcproduct/woolly-tea-tree/" TargetMode="External"/><Relationship Id="rId94" Type="http://schemas.openxmlformats.org/officeDocument/2006/relationships/hyperlink" Target="http://euroaarboretum.com.au/wpcproduct/cluster-pomaderris/" TargetMode="External"/><Relationship Id="rId99" Type="http://schemas.openxmlformats.org/officeDocument/2006/relationships/hyperlink" Target="http://euroaarboretum.com.au/wpcproduct/loose-flower-bush-pea/" TargetMode="External"/><Relationship Id="rId101" Type="http://schemas.openxmlformats.org/officeDocument/2006/relationships/hyperlink" Target="http://euroaarboretum.com.au/wpcproduct/heathy-bush-pea/" TargetMode="External"/><Relationship Id="rId122" Type="http://schemas.openxmlformats.org/officeDocument/2006/relationships/hyperlink" Target="http://euroaarboretum.com.au/wpcproduct/running-postman/" TargetMode="External"/><Relationship Id="rId143" Type="http://schemas.openxmlformats.org/officeDocument/2006/relationships/hyperlink" Target="http://euroaarboretum.com.au/wpcproduct/mirnong-yam-daisy/" TargetMode="External"/><Relationship Id="rId148" Type="http://schemas.openxmlformats.org/officeDocument/2006/relationships/hyperlink" Target="http://euroaarboretum.com.au/wpcproduct/chamomile-sunray/" TargetMode="External"/><Relationship Id="rId164" Type="http://schemas.openxmlformats.org/officeDocument/2006/relationships/hyperlink" Target="http://euroaarboretum.com.au/wpcproduct/rush-sedge/" TargetMode="External"/><Relationship Id="rId169" Type="http://schemas.openxmlformats.org/officeDocument/2006/relationships/hyperlink" Target="http://euroaarboretum.com.au/wpcproduct/soft-tussock-grass/" TargetMode="External"/><Relationship Id="rId185" Type="http://schemas.openxmlformats.org/officeDocument/2006/relationships/hyperlink" Target="http://euroaarboretum.com.au/wpcproduct/scented-bush-pea/" TargetMode="External"/><Relationship Id="rId4" Type="http://schemas.openxmlformats.org/officeDocument/2006/relationships/hyperlink" Target="http://euroaarboretum.com.au/wpcproduct/blackwood-wattle/" TargetMode="External"/><Relationship Id="rId9" Type="http://schemas.openxmlformats.org/officeDocument/2006/relationships/hyperlink" Target="http://euroaarboretum.com.au/wpcproduct/white-cypress-pine/" TargetMode="External"/><Relationship Id="rId180" Type="http://schemas.openxmlformats.org/officeDocument/2006/relationships/hyperlink" Target="http://euroaarboretum.com.au/wpcproduct/grey-mulga/" TargetMode="External"/><Relationship Id="rId26" Type="http://schemas.openxmlformats.org/officeDocument/2006/relationships/hyperlink" Target="http://euroaarboretum.com.au/wpcproduct/blue-mallee/" TargetMode="External"/><Relationship Id="rId47" Type="http://schemas.openxmlformats.org/officeDocument/2006/relationships/hyperlink" Target="http://euroaarboretum.com.au/wpcproduct/varnish-wattle/" TargetMode="External"/><Relationship Id="rId68" Type="http://schemas.openxmlformats.org/officeDocument/2006/relationships/hyperlink" Target="http://euroaarboretum.com.au/wpcproduct/common-heath/" TargetMode="External"/><Relationship Id="rId89" Type="http://schemas.openxmlformats.org/officeDocument/2006/relationships/hyperlink" Target="http://euroaarboretum.com.au/wpcproduct/common-rice%c2%ad%e2%80%90flower/" TargetMode="External"/><Relationship Id="rId112" Type="http://schemas.openxmlformats.org/officeDocument/2006/relationships/hyperlink" Target="http://euroaarboretum.com.au/wpcproduct/creeping-bossiaea/" TargetMode="External"/><Relationship Id="rId133" Type="http://schemas.openxmlformats.org/officeDocument/2006/relationships/hyperlink" Target="http://euroaarboretum.com.au/wpcproduct/button-everlasting/" TargetMode="External"/><Relationship Id="rId154" Type="http://schemas.openxmlformats.org/officeDocument/2006/relationships/hyperlink" Target="http://euroaarboretum.com.au/wpcproduct/fuzzy-new-holland-daisy/" TargetMode="External"/><Relationship Id="rId175" Type="http://schemas.openxmlformats.org/officeDocument/2006/relationships/hyperlink" Target="http://euroaarboretum.com.au/wpcproduct/kangaroo-grass/" TargetMode="External"/><Relationship Id="rId196" Type="http://schemas.openxmlformats.org/officeDocument/2006/relationships/hyperlink" Target="http://euroaarboretum.com.au/wpcproduct/copper-awned-wallaby-grass/" TargetMode="External"/><Relationship Id="rId200" Type="http://schemas.openxmlformats.org/officeDocument/2006/relationships/hyperlink" Target="http://euroaarboretum.com.au/wpcproduct/kurrajong/" TargetMode="External"/><Relationship Id="rId16" Type="http://schemas.openxmlformats.org/officeDocument/2006/relationships/hyperlink" Target="http://euroaarboretum.com.au/wpcproduct/blue-gum/" TargetMode="External"/><Relationship Id="rId37" Type="http://schemas.openxmlformats.org/officeDocument/2006/relationships/hyperlink" Target="http://euroaarboretum.com.au/wpcproduct/spreading-wattle/" TargetMode="External"/><Relationship Id="rId58" Type="http://schemas.openxmlformats.org/officeDocument/2006/relationships/hyperlink" Target="http://euroaarboretum.com.au/wpcproduct/common-correa/" TargetMode="External"/><Relationship Id="rId79" Type="http://schemas.openxmlformats.org/officeDocument/2006/relationships/hyperlink" Target="http://euroaarboretum.com.au/wpcproduct/river-tea-tree/" TargetMode="External"/><Relationship Id="rId102" Type="http://schemas.openxmlformats.org/officeDocument/2006/relationships/hyperlink" Target="http://euroaarboretum.com.au/wpcproduct/highland-bush-pea/" TargetMode="External"/><Relationship Id="rId123" Type="http://schemas.openxmlformats.org/officeDocument/2006/relationships/hyperlink" Target="http://euroaarboretum.com.au/wpcproduct/nodding-chocolate-lily/" TargetMode="External"/><Relationship Id="rId144" Type="http://schemas.openxmlformats.org/officeDocument/2006/relationships/hyperlink" Target="http://euroaarboretum.com.au/wpcproduct/minnie-daisy/" TargetMode="External"/><Relationship Id="rId90" Type="http://schemas.openxmlformats.org/officeDocument/2006/relationships/hyperlink" Target="http://euroaarboretum.com.au/wpcproduct/slender-rice-flower/" TargetMode="External"/><Relationship Id="rId165" Type="http://schemas.openxmlformats.org/officeDocument/2006/relationships/hyperlink" Target="http://euroaarboretum.com.au/wpcproduct/silky-blue-grass/" TargetMode="External"/><Relationship Id="rId186" Type="http://schemas.openxmlformats.org/officeDocument/2006/relationships/hyperlink" Target="http://euroaarboretum.com.au/wpcproduct/rough-bush-pea/" TargetMode="External"/><Relationship Id="rId27" Type="http://schemas.openxmlformats.org/officeDocument/2006/relationships/hyperlink" Target="http://euroaarboretum.com.au/wpcproduct/narrow-leaved-peppermint/" TargetMode="External"/><Relationship Id="rId48" Type="http://schemas.openxmlformats.org/officeDocument/2006/relationships/hyperlink" Target="http://euroaarboretum.com.au/wpcproduct/sweet-bursaria/" TargetMode="External"/><Relationship Id="rId69" Type="http://schemas.openxmlformats.org/officeDocument/2006/relationships/hyperlink" Target="http://euroaarboretum.com.au/wpcproduct/spreading-eutaxia/" TargetMode="External"/><Relationship Id="rId113" Type="http://schemas.openxmlformats.org/officeDocument/2006/relationships/hyperlink" Target="http://euroaarboretum.com.au/wpcproduct/mountain-clematis/" TargetMode="External"/><Relationship Id="rId134" Type="http://schemas.openxmlformats.org/officeDocument/2006/relationships/hyperlink" Target="http://euroaarboretum.com.au/wpcproduct/swamp-billy-buttons/" TargetMode="External"/><Relationship Id="rId80" Type="http://schemas.openxmlformats.org/officeDocument/2006/relationships/hyperlink" Target="http://euroaarboretum.com.au/wpcproduct/rough-barked-honey-myrtle/" TargetMode="External"/><Relationship Id="rId155" Type="http://schemas.openxmlformats.org/officeDocument/2006/relationships/hyperlink" Target="http://euroaarboretum.com.au/wpcproduct/tall-bluebell/" TargetMode="External"/><Relationship Id="rId176" Type="http://schemas.openxmlformats.org/officeDocument/2006/relationships/hyperlink" Target="http://euroaarboretum.com.au/wpcproduct/wire-mesh-guards-wallaby/" TargetMode="External"/><Relationship Id="rId197" Type="http://schemas.openxmlformats.org/officeDocument/2006/relationships/hyperlink" Target="http://euroaarboretum.com.au/wpcproduct/cardboard-guards-450mm/" TargetMode="External"/><Relationship Id="rId201" Type="http://schemas.openxmlformats.org/officeDocument/2006/relationships/hyperlink" Target="http://euroaarboretum.com.au/wpcproduct/small-grass-tree/" TargetMode="External"/><Relationship Id="rId17" Type="http://schemas.openxmlformats.org/officeDocument/2006/relationships/hyperlink" Target="http://euroaarboretum.com.au/wpcproduct/long-leaf-box/" TargetMode="External"/><Relationship Id="rId38" Type="http://schemas.openxmlformats.org/officeDocument/2006/relationships/hyperlink" Target="http://euroaarboretum.com.au/wpcproduct/ploughshare-wattle/" TargetMode="External"/><Relationship Id="rId59" Type="http://schemas.openxmlformats.org/officeDocument/2006/relationships/hyperlink" Target="http://euroaarboretum.com.au/wpcproduct/hop-bitter-pea/" TargetMode="External"/><Relationship Id="rId103" Type="http://schemas.openxmlformats.org/officeDocument/2006/relationships/hyperlink" Target="http://euroaarboretum.com.au/wpcproduct/narrow-leaf-desert-cassia/" TargetMode="External"/><Relationship Id="rId124" Type="http://schemas.openxmlformats.org/officeDocument/2006/relationships/hyperlink" Target="http://euroaarboretum.com.au/wpcproduct/small-vanilla-lily/" TargetMode="External"/><Relationship Id="rId70" Type="http://schemas.openxmlformats.org/officeDocument/2006/relationships/hyperlink" Target="http://euroaarboretum.com.au/wpcproduct/common-eutaxia/" TargetMode="External"/><Relationship Id="rId91" Type="http://schemas.openxmlformats.org/officeDocument/2006/relationships/hyperlink" Target="http://euroaarboretum.com.au/wpcproduct/weeping-pittosporum/" TargetMode="External"/><Relationship Id="rId145" Type="http://schemas.openxmlformats.org/officeDocument/2006/relationships/hyperlink" Target="http://euroaarboretum.com.au/wpcproduct/austral-storks-bill/" TargetMode="External"/><Relationship Id="rId166" Type="http://schemas.openxmlformats.org/officeDocument/2006/relationships/hyperlink" Target="http://euroaarboretum.com.au/wpcproduct/spiny-headed-mat-rush/" TargetMode="External"/><Relationship Id="rId187" Type="http://schemas.openxmlformats.org/officeDocument/2006/relationships/hyperlink" Target="http://euroaarboretum.com.au/wpcproduct/frosted-goosefoot/" TargetMode="External"/><Relationship Id="rId1" Type="http://schemas.openxmlformats.org/officeDocument/2006/relationships/hyperlink" Target="http://euroaarboretum.com.au/wpcproduct/silver-wattle/" TargetMode="External"/><Relationship Id="rId28" Type="http://schemas.openxmlformats.org/officeDocument/2006/relationships/hyperlink" Target="http://euroaarboretum.com.au/wpcproduct/candlebark/" TargetMode="External"/><Relationship Id="rId49" Type="http://schemas.openxmlformats.org/officeDocument/2006/relationships/hyperlink" Target="http://euroaarboretum.com.au/wpcproduct/river-bottlebrush/" TargetMode="External"/><Relationship Id="rId114" Type="http://schemas.openxmlformats.org/officeDocument/2006/relationships/hyperlink" Target="http://euroaarboretum.com.au/wpcproduct/small-leaved-clematis/" TargetMode="External"/><Relationship Id="rId60" Type="http://schemas.openxmlformats.org/officeDocument/2006/relationships/hyperlink" Target="http://euroaarboretum.com.au/wpcproduct/narrow-leaf-bitter-pea/" TargetMode="External"/><Relationship Id="rId81" Type="http://schemas.openxmlformats.org/officeDocument/2006/relationships/hyperlink" Target="http://euroaarboretum.com.au/wpcproduct/broombush/" TargetMode="External"/><Relationship Id="rId135" Type="http://schemas.openxmlformats.org/officeDocument/2006/relationships/hyperlink" Target="http://euroaarboretum.com.au/wpcproduct/billy-buttons/" TargetMode="External"/><Relationship Id="rId156" Type="http://schemas.openxmlformats.org/officeDocument/2006/relationships/hyperlink" Target="http://euroaarboretum.com.au/wpcproduct/sticky-everlasting/" TargetMode="External"/><Relationship Id="rId177" Type="http://schemas.openxmlformats.org/officeDocument/2006/relationships/hyperlink" Target="http://euroaarboretum.com.au/wpcproduct/wire-mesh-guards-kangaroo/" TargetMode="External"/><Relationship Id="rId198" Type="http://schemas.openxmlformats.org/officeDocument/2006/relationships/hyperlink" Target="http://euroaarboretum.com.au/wpcproduct/plastic-mesh-guards/" TargetMode="External"/><Relationship Id="rId202" Type="http://schemas.openxmlformats.org/officeDocument/2006/relationships/hyperlink" Target="http://euroaarboretum.com.au/wpcproduct/corflute-guards/" TargetMode="External"/><Relationship Id="rId18" Type="http://schemas.openxmlformats.org/officeDocument/2006/relationships/hyperlink" Target="http://euroaarboretum.com.au/wpcproduct/yellow-gum/" TargetMode="External"/><Relationship Id="rId39" Type="http://schemas.openxmlformats.org/officeDocument/2006/relationships/hyperlink" Target="http://euroaarboretum.com.au/wpcproduct/woolly-wattle/" TargetMode="External"/><Relationship Id="rId50" Type="http://schemas.openxmlformats.org/officeDocument/2006/relationships/hyperlink" Target="http://euroaarboretum.com.au/wpcproduct/fringe-myrtle/" TargetMode="External"/><Relationship Id="rId104" Type="http://schemas.openxmlformats.org/officeDocument/2006/relationships/hyperlink" Target="http://euroaarboretum.com.au/wpcproduct/dusty-miller/" TargetMode="External"/><Relationship Id="rId125" Type="http://schemas.openxmlformats.org/officeDocument/2006/relationships/hyperlink" Target="http://euroaarboretum.com.au/wpcproduct/chocolate-lily/" TargetMode="External"/><Relationship Id="rId146" Type="http://schemas.openxmlformats.org/officeDocument/2006/relationships/hyperlink" Target="http://euroaarboretum.com.au/wpcproduct/mulla-mulla/" TargetMode="External"/><Relationship Id="rId167" Type="http://schemas.openxmlformats.org/officeDocument/2006/relationships/hyperlink" Target="http://euroaarboretum.com.au/wpcproduct/weeping-grass/" TargetMode="External"/><Relationship Id="rId188" Type="http://schemas.openxmlformats.org/officeDocument/2006/relationships/hyperlink" Target="http://euroaarboretum.com.au/wpcproduct/handsome-flat-pea/" TargetMode="External"/><Relationship Id="rId71" Type="http://schemas.openxmlformats.org/officeDocument/2006/relationships/hyperlink" Target="http://euroaarboretum.com.au/wpcproduct/cats-claw-grevillea/" TargetMode="External"/><Relationship Id="rId92" Type="http://schemas.openxmlformats.org/officeDocument/2006/relationships/hyperlink" Target="http://euroaarboretum.com.au/wpcproduct/hazel-pomaderris/" TargetMode="External"/><Relationship Id="rId2" Type="http://schemas.openxmlformats.org/officeDocument/2006/relationships/hyperlink" Target="http://euroaarboretum.com.au/wpcproduct/test-images-63/" TargetMode="External"/><Relationship Id="rId29" Type="http://schemas.openxmlformats.org/officeDocument/2006/relationships/hyperlink" Target="http://euroaarboretum.com.au/wpcproduct/mugga-ironbar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27B3A-CBCE-4589-B474-D64965073BDC}">
  <sheetPr codeName="Sheet1"/>
  <dimension ref="A1:AB142"/>
  <sheetViews>
    <sheetView workbookViewId="0">
      <selection activeCell="C1" sqref="C1"/>
    </sheetView>
  </sheetViews>
  <sheetFormatPr defaultColWidth="9" defaultRowHeight="18" x14ac:dyDescent="0.25"/>
  <cols>
    <col min="1" max="1" width="13.77734375" customWidth="1"/>
    <col min="5" max="5" width="16.44140625" customWidth="1"/>
    <col min="16" max="19" width="9.44140625" style="38"/>
  </cols>
  <sheetData>
    <row r="1" spans="1:27" x14ac:dyDescent="0.25">
      <c r="A1" t="s">
        <v>0</v>
      </c>
      <c r="C1" s="14" t="s">
        <v>1</v>
      </c>
      <c r="P1" s="172" t="s">
        <v>2</v>
      </c>
      <c r="Q1" s="171"/>
      <c r="R1" s="171"/>
      <c r="S1" s="171"/>
      <c r="T1" s="173"/>
      <c r="U1" s="173"/>
      <c r="V1" s="173"/>
      <c r="W1" s="173"/>
      <c r="X1" s="173"/>
      <c r="Y1" s="173"/>
      <c r="Z1" s="173"/>
      <c r="AA1" s="173"/>
    </row>
    <row r="2" spans="1:27" ht="23.4" x14ac:dyDescent="0.25">
      <c r="A2" s="95">
        <v>44986</v>
      </c>
      <c r="P2" s="47" t="s">
        <v>3</v>
      </c>
      <c r="S2" s="43" t="s">
        <v>4</v>
      </c>
    </row>
    <row r="3" spans="1:27" ht="23.4" x14ac:dyDescent="0.25">
      <c r="A3" s="95">
        <v>45017</v>
      </c>
      <c r="P3" s="42" t="s">
        <v>5</v>
      </c>
    </row>
    <row r="4" spans="1:27" ht="23.4" x14ac:dyDescent="0.25">
      <c r="A4" s="95">
        <v>45047</v>
      </c>
      <c r="P4" s="43" t="s">
        <v>6</v>
      </c>
    </row>
    <row r="5" spans="1:27" ht="23.4" x14ac:dyDescent="0.25">
      <c r="A5" s="95">
        <v>45078</v>
      </c>
      <c r="P5" s="42" t="s">
        <v>7</v>
      </c>
    </row>
    <row r="6" spans="1:27" ht="23.4" x14ac:dyDescent="0.25">
      <c r="A6" s="95">
        <v>45108</v>
      </c>
      <c r="P6" s="43" t="s">
        <v>8</v>
      </c>
    </row>
    <row r="7" spans="1:27" x14ac:dyDescent="0.25">
      <c r="A7" s="4"/>
      <c r="P7" s="43" t="s">
        <v>9</v>
      </c>
    </row>
    <row r="8" spans="1:27" x14ac:dyDescent="0.3">
      <c r="A8" s="2"/>
      <c r="E8" s="8" t="s">
        <v>10</v>
      </c>
      <c r="F8" s="5"/>
      <c r="G8" s="5"/>
      <c r="H8" s="6"/>
      <c r="I8" s="6"/>
      <c r="J8" s="6"/>
      <c r="K8" s="6"/>
      <c r="L8" s="7"/>
      <c r="M8" s="7"/>
      <c r="P8" s="43" t="s">
        <v>11</v>
      </c>
    </row>
    <row r="9" spans="1:27" x14ac:dyDescent="0.3">
      <c r="A9" s="3"/>
      <c r="E9" s="9" t="s">
        <v>12</v>
      </c>
      <c r="F9" s="7" t="s">
        <v>13</v>
      </c>
      <c r="G9" s="7"/>
      <c r="H9" s="7"/>
      <c r="I9" s="7"/>
      <c r="J9" s="7"/>
      <c r="K9" s="7"/>
      <c r="L9" s="7"/>
      <c r="M9" s="7"/>
      <c r="P9" s="43" t="s">
        <v>14</v>
      </c>
    </row>
    <row r="10" spans="1:27" x14ac:dyDescent="0.3">
      <c r="A10" s="2"/>
      <c r="E10" s="9" t="s">
        <v>15</v>
      </c>
      <c r="F10" s="7" t="s">
        <v>16</v>
      </c>
      <c r="G10" s="7"/>
      <c r="H10" s="7"/>
      <c r="I10" s="7"/>
      <c r="J10" s="7"/>
      <c r="K10" s="7"/>
      <c r="L10" s="7"/>
      <c r="M10" s="7"/>
      <c r="P10" s="42" t="s">
        <v>17</v>
      </c>
    </row>
    <row r="11" spans="1:27" x14ac:dyDescent="0.3">
      <c r="E11" s="9"/>
      <c r="F11" s="7"/>
      <c r="G11" s="7"/>
      <c r="H11" s="7"/>
      <c r="I11" s="7"/>
      <c r="J11" s="7"/>
      <c r="K11" s="7"/>
      <c r="L11" s="7"/>
      <c r="M11" s="7"/>
      <c r="P11" s="43" t="s">
        <v>18</v>
      </c>
    </row>
    <row r="12" spans="1:27" x14ac:dyDescent="0.3">
      <c r="E12" s="9" t="s">
        <v>19</v>
      </c>
      <c r="F12" s="7" t="s">
        <v>20</v>
      </c>
      <c r="G12" s="7"/>
      <c r="H12" s="7"/>
      <c r="I12" s="7"/>
      <c r="J12" s="7"/>
      <c r="K12" s="7"/>
      <c r="L12" s="7"/>
      <c r="M12" s="7"/>
      <c r="P12" s="43" t="s">
        <v>9</v>
      </c>
    </row>
    <row r="13" spans="1:27" x14ac:dyDescent="0.3">
      <c r="E13" s="9" t="s">
        <v>21</v>
      </c>
      <c r="F13" s="7" t="s">
        <v>22</v>
      </c>
      <c r="G13" s="7"/>
      <c r="H13" s="7"/>
      <c r="I13" s="7"/>
      <c r="J13" s="7"/>
      <c r="K13" s="7"/>
      <c r="L13" s="7"/>
      <c r="M13" s="7"/>
      <c r="P13" s="43" t="s">
        <v>23</v>
      </c>
    </row>
    <row r="14" spans="1:27" x14ac:dyDescent="0.25">
      <c r="L14" s="7"/>
      <c r="M14" s="7"/>
      <c r="P14" s="42" t="s">
        <v>24</v>
      </c>
    </row>
    <row r="15" spans="1:27" x14ac:dyDescent="0.25">
      <c r="E15" s="15" t="s">
        <v>25</v>
      </c>
      <c r="F15" s="14" t="s">
        <v>26</v>
      </c>
      <c r="G15" s="7"/>
      <c r="H15" s="7"/>
      <c r="I15" s="7"/>
      <c r="J15" s="7"/>
      <c r="K15" s="7"/>
      <c r="L15" s="7"/>
      <c r="M15" s="7"/>
      <c r="P15" s="42" t="s">
        <v>5</v>
      </c>
      <c r="S15" s="42" t="s">
        <v>27</v>
      </c>
      <c r="T15" s="49"/>
      <c r="U15" s="48"/>
    </row>
    <row r="16" spans="1:27" x14ac:dyDescent="0.3">
      <c r="E16" s="10" t="s">
        <v>28</v>
      </c>
      <c r="F16" s="7" t="s">
        <v>29</v>
      </c>
      <c r="G16" s="7"/>
      <c r="H16" s="7"/>
      <c r="I16" s="7"/>
      <c r="J16" s="7"/>
      <c r="K16" s="7"/>
      <c r="P16" s="43" t="s">
        <v>30</v>
      </c>
      <c r="S16" s="43"/>
      <c r="T16" s="43"/>
      <c r="U16" s="48"/>
    </row>
    <row r="17" spans="11:28" x14ac:dyDescent="0.25">
      <c r="P17" s="43" t="s">
        <v>31</v>
      </c>
      <c r="T17" s="46"/>
    </row>
    <row r="18" spans="11:28" x14ac:dyDescent="0.25">
      <c r="P18" s="42" t="s">
        <v>32</v>
      </c>
      <c r="T18" s="46"/>
    </row>
    <row r="19" spans="11:28" x14ac:dyDescent="0.25">
      <c r="P19" s="43" t="s">
        <v>33</v>
      </c>
      <c r="T19" s="46"/>
    </row>
    <row r="20" spans="11:28" x14ac:dyDescent="0.25">
      <c r="P20" s="43" t="s">
        <v>34</v>
      </c>
      <c r="T20" s="46"/>
    </row>
    <row r="21" spans="11:28" x14ac:dyDescent="0.25">
      <c r="P21" s="43" t="s">
        <v>35</v>
      </c>
      <c r="T21" s="46"/>
    </row>
    <row r="22" spans="11:28" ht="15" customHeight="1" x14ac:dyDescent="0.25">
      <c r="P22" s="43" t="s">
        <v>36</v>
      </c>
      <c r="T22" s="46"/>
    </row>
    <row r="23" spans="11:28" x14ac:dyDescent="0.25">
      <c r="P23" s="44" t="s">
        <v>37</v>
      </c>
      <c r="Q23" s="40"/>
      <c r="R23" s="40"/>
      <c r="S23" s="40"/>
      <c r="T23" s="46"/>
    </row>
    <row r="24" spans="11:28" x14ac:dyDescent="0.25">
      <c r="P24" s="44" t="s">
        <v>38</v>
      </c>
      <c r="Q24" s="40"/>
      <c r="R24" s="40"/>
      <c r="S24" s="40"/>
      <c r="T24" s="46"/>
    </row>
    <row r="25" spans="11:28" x14ac:dyDescent="0.25">
      <c r="K25" s="1"/>
      <c r="P25" s="43" t="s">
        <v>39</v>
      </c>
      <c r="Q25" s="39"/>
      <c r="R25" s="39"/>
      <c r="S25" s="39"/>
      <c r="T25" s="46"/>
    </row>
    <row r="26" spans="11:28" x14ac:dyDescent="0.25">
      <c r="P26" s="43" t="s">
        <v>40</v>
      </c>
      <c r="T26" s="46"/>
    </row>
    <row r="27" spans="11:28" x14ac:dyDescent="0.25">
      <c r="P27" s="45" t="s">
        <v>41</v>
      </c>
      <c r="T27" s="46" t="s">
        <v>42</v>
      </c>
    </row>
    <row r="28" spans="11:28" x14ac:dyDescent="0.25">
      <c r="P28" s="43" t="s">
        <v>43</v>
      </c>
      <c r="T28" s="46"/>
    </row>
    <row r="29" spans="11:28" x14ac:dyDescent="0.25">
      <c r="P29" s="42" t="s">
        <v>44</v>
      </c>
      <c r="T29" s="46"/>
    </row>
    <row r="30" spans="11:28" x14ac:dyDescent="0.25">
      <c r="P30" s="43" t="s">
        <v>45</v>
      </c>
      <c r="T30" s="46"/>
    </row>
    <row r="31" spans="11:28" x14ac:dyDescent="0.25">
      <c r="P31" s="43" t="s">
        <v>46</v>
      </c>
      <c r="T31" s="46"/>
    </row>
    <row r="32" spans="11:28" x14ac:dyDescent="0.25">
      <c r="P32" s="44" t="s">
        <v>37</v>
      </c>
      <c r="Q32" s="40"/>
      <c r="R32" s="40"/>
      <c r="S32" s="40"/>
      <c r="T32" s="46" t="s">
        <v>42</v>
      </c>
      <c r="U32" s="46" t="s">
        <v>47</v>
      </c>
      <c r="V32" s="46"/>
      <c r="W32" s="46"/>
      <c r="X32" s="46"/>
      <c r="Y32" s="46"/>
      <c r="Z32" s="46"/>
      <c r="AA32" s="46"/>
      <c r="AB32" s="46"/>
    </row>
    <row r="33" spans="16:28" x14ac:dyDescent="0.25">
      <c r="P33" s="44" t="s">
        <v>38</v>
      </c>
      <c r="Q33" s="40"/>
      <c r="R33" s="40"/>
      <c r="S33" s="40"/>
      <c r="T33" s="46" t="s">
        <v>42</v>
      </c>
      <c r="U33" s="46" t="s">
        <v>47</v>
      </c>
      <c r="V33" s="46"/>
      <c r="W33" s="46"/>
      <c r="X33" s="46"/>
      <c r="Y33" s="46"/>
      <c r="Z33" s="46"/>
      <c r="AA33" s="46"/>
      <c r="AB33" s="46"/>
    </row>
    <row r="34" spans="16:28" x14ac:dyDescent="0.25">
      <c r="P34" s="42" t="s">
        <v>48</v>
      </c>
      <c r="T34" s="46"/>
    </row>
    <row r="35" spans="16:28" x14ac:dyDescent="0.25">
      <c r="P35" s="43" t="s">
        <v>49</v>
      </c>
      <c r="T35" s="46"/>
    </row>
    <row r="36" spans="16:28" x14ac:dyDescent="0.25">
      <c r="P36" s="43" t="s">
        <v>50</v>
      </c>
      <c r="T36" s="46"/>
    </row>
    <row r="37" spans="16:28" x14ac:dyDescent="0.25">
      <c r="P37" s="43" t="s">
        <v>51</v>
      </c>
      <c r="T37" s="46"/>
    </row>
    <row r="38" spans="16:28" x14ac:dyDescent="0.25">
      <c r="P38" s="43" t="s">
        <v>52</v>
      </c>
      <c r="T38" s="46" t="s">
        <v>42</v>
      </c>
    </row>
    <row r="39" spans="16:28" x14ac:dyDescent="0.25">
      <c r="P39" s="43" t="s">
        <v>53</v>
      </c>
      <c r="T39" s="46"/>
    </row>
    <row r="40" spans="16:28" x14ac:dyDescent="0.25">
      <c r="P40" s="43" t="s">
        <v>54</v>
      </c>
      <c r="T40" s="46"/>
    </row>
    <row r="41" spans="16:28" x14ac:dyDescent="0.25">
      <c r="P41" s="43" t="s">
        <v>55</v>
      </c>
      <c r="T41" s="46"/>
    </row>
    <row r="42" spans="16:28" x14ac:dyDescent="0.3">
      <c r="P42" s="41" t="s">
        <v>56</v>
      </c>
      <c r="T42" s="46" t="s">
        <v>42</v>
      </c>
    </row>
    <row r="43" spans="16:28" x14ac:dyDescent="0.3">
      <c r="P43" s="41" t="s">
        <v>57</v>
      </c>
      <c r="T43" s="46"/>
    </row>
    <row r="44" spans="16:28" x14ac:dyDescent="0.25">
      <c r="P44" s="43" t="s">
        <v>58</v>
      </c>
      <c r="T44" s="46" t="s">
        <v>42</v>
      </c>
    </row>
    <row r="45" spans="16:28" x14ac:dyDescent="0.25">
      <c r="P45" s="43" t="s">
        <v>59</v>
      </c>
      <c r="T45" s="46"/>
    </row>
    <row r="46" spans="16:28" x14ac:dyDescent="0.3">
      <c r="P46" s="41" t="s">
        <v>60</v>
      </c>
      <c r="T46" s="46" t="s">
        <v>42</v>
      </c>
    </row>
    <row r="47" spans="16:28" x14ac:dyDescent="0.25">
      <c r="P47" s="42" t="s">
        <v>61</v>
      </c>
      <c r="T47" s="46"/>
    </row>
    <row r="48" spans="16:28" x14ac:dyDescent="0.25">
      <c r="P48" s="43" t="s">
        <v>62</v>
      </c>
      <c r="T48" s="46"/>
    </row>
    <row r="50" spans="16:16" x14ac:dyDescent="0.25">
      <c r="P50" s="42" t="s">
        <v>63</v>
      </c>
    </row>
    <row r="51" spans="16:16" x14ac:dyDescent="0.3">
      <c r="P51" s="41" t="s">
        <v>64</v>
      </c>
    </row>
    <row r="52" spans="16:16" x14ac:dyDescent="0.3">
      <c r="P52" s="41" t="s">
        <v>65</v>
      </c>
    </row>
    <row r="53" spans="16:16" x14ac:dyDescent="0.3">
      <c r="P53" s="41" t="s">
        <v>66</v>
      </c>
    </row>
    <row r="54" spans="16:16" x14ac:dyDescent="0.3">
      <c r="P54" s="41" t="s">
        <v>67</v>
      </c>
    </row>
    <row r="55" spans="16:16" x14ac:dyDescent="0.3">
      <c r="P55" s="41" t="s">
        <v>68</v>
      </c>
    </row>
    <row r="56" spans="16:16" x14ac:dyDescent="0.3">
      <c r="P56" s="41" t="s">
        <v>69</v>
      </c>
    </row>
    <row r="57" spans="16:16" x14ac:dyDescent="0.3">
      <c r="P57" s="41" t="s">
        <v>70</v>
      </c>
    </row>
    <row r="58" spans="16:16" x14ac:dyDescent="0.3">
      <c r="P58" s="41" t="s">
        <v>71</v>
      </c>
    </row>
    <row r="59" spans="16:16" x14ac:dyDescent="0.3">
      <c r="P59" s="41" t="s">
        <v>72</v>
      </c>
    </row>
    <row r="60" spans="16:16" x14ac:dyDescent="0.3">
      <c r="P60" s="41" t="s">
        <v>73</v>
      </c>
    </row>
    <row r="61" spans="16:16" x14ac:dyDescent="0.3">
      <c r="P61" s="41" t="s">
        <v>74</v>
      </c>
    </row>
    <row r="62" spans="16:16" x14ac:dyDescent="0.3">
      <c r="P62" s="41" t="s">
        <v>75</v>
      </c>
    </row>
    <row r="63" spans="16:16" x14ac:dyDescent="0.3">
      <c r="P63" s="41" t="s">
        <v>76</v>
      </c>
    </row>
    <row r="64" spans="16:16" x14ac:dyDescent="0.3">
      <c r="P64" s="41" t="s">
        <v>77</v>
      </c>
    </row>
    <row r="65" spans="16:16" x14ac:dyDescent="0.3">
      <c r="P65" s="41" t="s">
        <v>78</v>
      </c>
    </row>
    <row r="66" spans="16:16" x14ac:dyDescent="0.3">
      <c r="P66" s="41" t="s">
        <v>79</v>
      </c>
    </row>
    <row r="67" spans="16:16" x14ac:dyDescent="0.3">
      <c r="P67" s="41" t="s">
        <v>80</v>
      </c>
    </row>
    <row r="68" spans="16:16" x14ac:dyDescent="0.3">
      <c r="P68" s="41" t="s">
        <v>81</v>
      </c>
    </row>
    <row r="69" spans="16:16" x14ac:dyDescent="0.3">
      <c r="P69" s="41" t="s">
        <v>82</v>
      </c>
    </row>
    <row r="70" spans="16:16" x14ac:dyDescent="0.3">
      <c r="P70" s="41" t="s">
        <v>83</v>
      </c>
    </row>
    <row r="71" spans="16:16" x14ac:dyDescent="0.3">
      <c r="P71" s="41" t="s">
        <v>84</v>
      </c>
    </row>
    <row r="72" spans="16:16" x14ac:dyDescent="0.3">
      <c r="P72" s="41" t="s">
        <v>85</v>
      </c>
    </row>
    <row r="73" spans="16:16" x14ac:dyDescent="0.3">
      <c r="P73" s="41" t="s">
        <v>86</v>
      </c>
    </row>
    <row r="74" spans="16:16" x14ac:dyDescent="0.3">
      <c r="P74" s="41" t="s">
        <v>87</v>
      </c>
    </row>
    <row r="75" spans="16:16" x14ac:dyDescent="0.3">
      <c r="P75" s="41" t="s">
        <v>88</v>
      </c>
    </row>
    <row r="76" spans="16:16" x14ac:dyDescent="0.3">
      <c r="P76" s="41" t="s">
        <v>89</v>
      </c>
    </row>
    <row r="77" spans="16:16" x14ac:dyDescent="0.3">
      <c r="P77" s="41" t="s">
        <v>90</v>
      </c>
    </row>
    <row r="78" spans="16:16" x14ac:dyDescent="0.3">
      <c r="P78" s="41" t="s">
        <v>91</v>
      </c>
    </row>
    <row r="79" spans="16:16" x14ac:dyDescent="0.3">
      <c r="P79" s="41" t="s">
        <v>92</v>
      </c>
    </row>
    <row r="80" spans="16:16" x14ac:dyDescent="0.3">
      <c r="P80" s="41" t="s">
        <v>87</v>
      </c>
    </row>
    <row r="81" spans="16:16" x14ac:dyDescent="0.3">
      <c r="P81" s="41" t="s">
        <v>93</v>
      </c>
    </row>
    <row r="82" spans="16:16" x14ac:dyDescent="0.3">
      <c r="P82" s="41" t="s">
        <v>94</v>
      </c>
    </row>
    <row r="83" spans="16:16" x14ac:dyDescent="0.3">
      <c r="P83" s="41" t="s">
        <v>95</v>
      </c>
    </row>
    <row r="84" spans="16:16" x14ac:dyDescent="0.3">
      <c r="P84" s="41" t="s">
        <v>96</v>
      </c>
    </row>
    <row r="85" spans="16:16" x14ac:dyDescent="0.3">
      <c r="P85" s="41" t="s">
        <v>97</v>
      </c>
    </row>
    <row r="86" spans="16:16" x14ac:dyDescent="0.3">
      <c r="P86" s="41" t="s">
        <v>98</v>
      </c>
    </row>
    <row r="87" spans="16:16" x14ac:dyDescent="0.3">
      <c r="P87" s="41" t="s">
        <v>99</v>
      </c>
    </row>
    <row r="88" spans="16:16" x14ac:dyDescent="0.25">
      <c r="P88" s="45" t="s">
        <v>100</v>
      </c>
    </row>
    <row r="89" spans="16:16" x14ac:dyDescent="0.3">
      <c r="P89" s="41" t="s">
        <v>101</v>
      </c>
    </row>
    <row r="90" spans="16:16" x14ac:dyDescent="0.3">
      <c r="P90" s="41" t="s">
        <v>102</v>
      </c>
    </row>
    <row r="91" spans="16:16" x14ac:dyDescent="0.3">
      <c r="P91" s="41" t="s">
        <v>103</v>
      </c>
    </row>
    <row r="92" spans="16:16" x14ac:dyDescent="0.3">
      <c r="P92" s="41" t="s">
        <v>104</v>
      </c>
    </row>
    <row r="93" spans="16:16" x14ac:dyDescent="0.3">
      <c r="P93" s="41" t="s">
        <v>105</v>
      </c>
    </row>
    <row r="94" spans="16:16" x14ac:dyDescent="0.3">
      <c r="P94" s="41" t="s">
        <v>106</v>
      </c>
    </row>
    <row r="95" spans="16:16" x14ac:dyDescent="0.3">
      <c r="P95" s="41" t="s">
        <v>107</v>
      </c>
    </row>
    <row r="96" spans="16:16" x14ac:dyDescent="0.3">
      <c r="P96" s="41" t="s">
        <v>108</v>
      </c>
    </row>
    <row r="97" spans="16:16" x14ac:dyDescent="0.3">
      <c r="P97" s="41" t="s">
        <v>109</v>
      </c>
    </row>
    <row r="98" spans="16:16" x14ac:dyDescent="0.3">
      <c r="P98" s="41" t="s">
        <v>110</v>
      </c>
    </row>
    <row r="99" spans="16:16" x14ac:dyDescent="0.3">
      <c r="P99" s="41" t="s">
        <v>111</v>
      </c>
    </row>
    <row r="100" spans="16:16" x14ac:dyDescent="0.3">
      <c r="P100" s="41" t="s">
        <v>112</v>
      </c>
    </row>
    <row r="101" spans="16:16" x14ac:dyDescent="0.3">
      <c r="P101" s="41" t="s">
        <v>113</v>
      </c>
    </row>
    <row r="102" spans="16:16" x14ac:dyDescent="0.3">
      <c r="P102" s="41" t="s">
        <v>114</v>
      </c>
    </row>
    <row r="103" spans="16:16" x14ac:dyDescent="0.3">
      <c r="P103" s="41" t="s">
        <v>115</v>
      </c>
    </row>
    <row r="104" spans="16:16" x14ac:dyDescent="0.3">
      <c r="P104" s="41" t="s">
        <v>116</v>
      </c>
    </row>
    <row r="105" spans="16:16" x14ac:dyDescent="0.3">
      <c r="P105" s="41" t="s">
        <v>117</v>
      </c>
    </row>
    <row r="106" spans="16:16" x14ac:dyDescent="0.3">
      <c r="P106" s="41" t="s">
        <v>118</v>
      </c>
    </row>
    <row r="107" spans="16:16" x14ac:dyDescent="0.3">
      <c r="P107" s="41" t="s">
        <v>119</v>
      </c>
    </row>
    <row r="108" spans="16:16" x14ac:dyDescent="0.3">
      <c r="P108" s="41" t="s">
        <v>120</v>
      </c>
    </row>
    <row r="109" spans="16:16" x14ac:dyDescent="0.3">
      <c r="P109" s="41" t="s">
        <v>121</v>
      </c>
    </row>
    <row r="110" spans="16:16" x14ac:dyDescent="0.3">
      <c r="P110" s="41" t="s">
        <v>33</v>
      </c>
    </row>
    <row r="111" spans="16:16" x14ac:dyDescent="0.3">
      <c r="P111" s="41" t="s">
        <v>122</v>
      </c>
    </row>
    <row r="112" spans="16:16" x14ac:dyDescent="0.3">
      <c r="P112" s="41" t="s">
        <v>123</v>
      </c>
    </row>
    <row r="113" spans="16:16" x14ac:dyDescent="0.3">
      <c r="P113" s="41" t="s">
        <v>123</v>
      </c>
    </row>
    <row r="114" spans="16:16" x14ac:dyDescent="0.3">
      <c r="P114" s="41" t="s">
        <v>124</v>
      </c>
    </row>
    <row r="115" spans="16:16" x14ac:dyDescent="0.3">
      <c r="P115" s="41" t="s">
        <v>125</v>
      </c>
    </row>
    <row r="116" spans="16:16" x14ac:dyDescent="0.3">
      <c r="P116" s="41" t="s">
        <v>126</v>
      </c>
    </row>
    <row r="117" spans="16:16" x14ac:dyDescent="0.3">
      <c r="P117" s="41" t="s">
        <v>127</v>
      </c>
    </row>
    <row r="118" spans="16:16" x14ac:dyDescent="0.3">
      <c r="P118" s="41" t="s">
        <v>128</v>
      </c>
    </row>
    <row r="119" spans="16:16" x14ac:dyDescent="0.3">
      <c r="P119" s="41" t="s">
        <v>129</v>
      </c>
    </row>
    <row r="120" spans="16:16" x14ac:dyDescent="0.3">
      <c r="P120" s="41" t="s">
        <v>130</v>
      </c>
    </row>
    <row r="121" spans="16:16" x14ac:dyDescent="0.3">
      <c r="P121" s="41" t="s">
        <v>131</v>
      </c>
    </row>
    <row r="122" spans="16:16" x14ac:dyDescent="0.3">
      <c r="P122" s="41" t="s">
        <v>132</v>
      </c>
    </row>
    <row r="123" spans="16:16" x14ac:dyDescent="0.3">
      <c r="P123" s="41" t="s">
        <v>133</v>
      </c>
    </row>
    <row r="124" spans="16:16" x14ac:dyDescent="0.3">
      <c r="P124" s="41" t="s">
        <v>134</v>
      </c>
    </row>
    <row r="125" spans="16:16" x14ac:dyDescent="0.3">
      <c r="P125" s="41" t="s">
        <v>135</v>
      </c>
    </row>
    <row r="126" spans="16:16" x14ac:dyDescent="0.3">
      <c r="P126" s="41" t="s">
        <v>136</v>
      </c>
    </row>
    <row r="127" spans="16:16" x14ac:dyDescent="0.3">
      <c r="P127" s="41" t="s">
        <v>137</v>
      </c>
    </row>
    <row r="128" spans="16:16" x14ac:dyDescent="0.3">
      <c r="P128" s="41" t="s">
        <v>138</v>
      </c>
    </row>
    <row r="129" spans="16:16" x14ac:dyDescent="0.3">
      <c r="P129" s="41" t="s">
        <v>139</v>
      </c>
    </row>
    <row r="130" spans="16:16" x14ac:dyDescent="0.3">
      <c r="P130" s="41" t="s">
        <v>140</v>
      </c>
    </row>
    <row r="131" spans="16:16" x14ac:dyDescent="0.3">
      <c r="P131" s="41" t="s">
        <v>141</v>
      </c>
    </row>
    <row r="132" spans="16:16" x14ac:dyDescent="0.3">
      <c r="P132" s="41" t="s">
        <v>142</v>
      </c>
    </row>
    <row r="133" spans="16:16" x14ac:dyDescent="0.3">
      <c r="P133" s="41" t="s">
        <v>143</v>
      </c>
    </row>
    <row r="134" spans="16:16" x14ac:dyDescent="0.3">
      <c r="P134" s="41" t="s">
        <v>144</v>
      </c>
    </row>
    <row r="135" spans="16:16" x14ac:dyDescent="0.3">
      <c r="P135" s="41" t="s">
        <v>145</v>
      </c>
    </row>
    <row r="136" spans="16:16" x14ac:dyDescent="0.3">
      <c r="P136" s="41" t="s">
        <v>58</v>
      </c>
    </row>
    <row r="137" spans="16:16" x14ac:dyDescent="0.3">
      <c r="P137" s="41" t="s">
        <v>146</v>
      </c>
    </row>
    <row r="138" spans="16:16" x14ac:dyDescent="0.3">
      <c r="P138" s="41" t="s">
        <v>147</v>
      </c>
    </row>
    <row r="139" spans="16:16" x14ac:dyDescent="0.3">
      <c r="P139" s="41" t="s">
        <v>148</v>
      </c>
    </row>
    <row r="140" spans="16:16" x14ac:dyDescent="0.3">
      <c r="P140" s="41" t="s">
        <v>149</v>
      </c>
    </row>
    <row r="141" spans="16:16" x14ac:dyDescent="0.3">
      <c r="P141" s="41" t="s">
        <v>150</v>
      </c>
    </row>
    <row r="142" spans="16:16" x14ac:dyDescent="0.3">
      <c r="P142" s="41" t="s">
        <v>14</v>
      </c>
    </row>
  </sheetData>
  <phoneticPr fontId="4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R27"/>
  <sheetViews>
    <sheetView tabSelected="1" topLeftCell="A3" zoomScale="80" zoomScaleNormal="80" workbookViewId="0">
      <selection activeCell="B3" sqref="B3:D3"/>
    </sheetView>
  </sheetViews>
  <sheetFormatPr defaultColWidth="9.44140625" defaultRowHeight="13.2" x14ac:dyDescent="0.25"/>
  <cols>
    <col min="1" max="1" width="32.44140625" style="16" customWidth="1"/>
    <col min="2" max="8" width="12.77734375" style="16" customWidth="1"/>
    <col min="9" max="9" width="16.44140625" style="16" customWidth="1"/>
    <col min="10" max="10" width="16.109375" style="16" customWidth="1"/>
    <col min="11" max="11" width="18" style="16" customWidth="1"/>
    <col min="12" max="12" width="16.44140625" style="16" customWidth="1"/>
    <col min="13" max="16" width="12.77734375" style="16" customWidth="1"/>
    <col min="17" max="17" width="52.109375" style="16" customWidth="1"/>
    <col min="18" max="16384" width="9.44140625" style="16"/>
  </cols>
  <sheetData>
    <row r="1" spans="1:18" ht="102" customHeight="1" x14ac:dyDescent="0.25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8" ht="48" customHeight="1" x14ac:dyDescent="0.25">
      <c r="A2" s="251" t="s">
        <v>151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</row>
    <row r="3" spans="1:18" ht="27.75" customHeight="1" x14ac:dyDescent="0.25">
      <c r="A3" s="17" t="s">
        <v>152</v>
      </c>
      <c r="B3" s="260"/>
      <c r="C3" s="260"/>
      <c r="D3" s="260"/>
      <c r="E3" s="18"/>
      <c r="F3" s="18"/>
      <c r="G3" s="19"/>
      <c r="H3" s="233"/>
      <c r="I3" s="234" t="s">
        <v>153</v>
      </c>
      <c r="J3" s="22"/>
      <c r="K3" s="22"/>
      <c r="L3" s="259"/>
      <c r="M3" s="259"/>
      <c r="N3" s="18"/>
      <c r="O3" s="18"/>
      <c r="P3" s="18"/>
      <c r="Q3" s="182"/>
    </row>
    <row r="4" spans="1:18" s="21" customFormat="1" ht="32.700000000000003" customHeight="1" x14ac:dyDescent="0.25">
      <c r="A4" s="17" t="s">
        <v>154</v>
      </c>
      <c r="B4" s="257"/>
      <c r="C4" s="257"/>
      <c r="D4" s="257"/>
      <c r="E4" s="257"/>
      <c r="F4" s="257"/>
      <c r="G4" s="19"/>
      <c r="H4" s="235"/>
      <c r="I4" s="17" t="s">
        <v>155</v>
      </c>
      <c r="J4" s="257"/>
      <c r="K4" s="257"/>
      <c r="L4" s="257"/>
      <c r="M4" s="257"/>
      <c r="N4" s="18"/>
      <c r="O4" s="18"/>
      <c r="P4" s="20"/>
      <c r="Q4" s="184"/>
    </row>
    <row r="5" spans="1:18" ht="39.75" customHeight="1" x14ac:dyDescent="0.25">
      <c r="A5" s="36" t="s">
        <v>156</v>
      </c>
      <c r="B5" s="257"/>
      <c r="C5" s="257"/>
      <c r="D5" s="257"/>
      <c r="E5" s="257"/>
      <c r="F5" s="257"/>
      <c r="G5" s="19"/>
      <c r="H5" s="261" t="s">
        <v>157</v>
      </c>
      <c r="I5" s="261"/>
      <c r="J5" s="255"/>
      <c r="K5" s="255"/>
      <c r="L5" s="19"/>
      <c r="M5" s="19"/>
      <c r="N5" s="19"/>
      <c r="O5" s="22"/>
      <c r="P5" s="23"/>
      <c r="Q5" s="185"/>
    </row>
    <row r="6" spans="1:18" ht="25.5" customHeight="1" x14ac:dyDescent="0.25">
      <c r="A6" s="17" t="s">
        <v>158</v>
      </c>
      <c r="B6" s="267"/>
      <c r="C6" s="268"/>
      <c r="D6" s="268"/>
      <c r="E6" s="268"/>
      <c r="F6" s="268"/>
      <c r="G6" s="18"/>
      <c r="H6" s="254" t="s">
        <v>159</v>
      </c>
      <c r="I6" s="254"/>
      <c r="J6" s="266"/>
      <c r="K6" s="266"/>
      <c r="L6" s="19"/>
      <c r="M6" s="19"/>
      <c r="N6" s="19"/>
      <c r="O6" s="22"/>
      <c r="P6" s="23"/>
      <c r="Q6" s="185"/>
      <c r="R6" s="183"/>
    </row>
    <row r="7" spans="1:18" ht="27.75" customHeight="1" x14ac:dyDescent="0.25">
      <c r="A7" s="17" t="s">
        <v>160</v>
      </c>
      <c r="B7" s="258"/>
      <c r="C7" s="258"/>
      <c r="D7" s="258"/>
      <c r="E7" s="258"/>
      <c r="F7" s="258"/>
      <c r="G7" s="258"/>
      <c r="H7" s="254" t="s">
        <v>161</v>
      </c>
      <c r="I7" s="254"/>
      <c r="J7" s="256"/>
      <c r="K7" s="256"/>
      <c r="L7" s="256"/>
      <c r="M7" s="17" t="s">
        <v>162</v>
      </c>
      <c r="N7" s="255"/>
      <c r="O7" s="255"/>
      <c r="P7" s="23"/>
      <c r="Q7" s="185"/>
    </row>
    <row r="8" spans="1:18" ht="27.75" customHeight="1" x14ac:dyDescent="0.25">
      <c r="A8" s="17" t="s">
        <v>163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3"/>
      <c r="Q8" s="23"/>
    </row>
    <row r="9" spans="1:18" ht="107.25" customHeight="1" x14ac:dyDescent="0.25">
      <c r="A9" s="253" t="s">
        <v>164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</row>
    <row r="10" spans="1:18" ht="18" customHeight="1" x14ac:dyDescent="0.25">
      <c r="A10" s="230" t="s">
        <v>165</v>
      </c>
      <c r="B10" s="231"/>
      <c r="C10" s="230"/>
      <c r="D10" s="231"/>
      <c r="E10" s="231"/>
      <c r="F10" s="231"/>
      <c r="G10" s="231"/>
      <c r="H10" s="231"/>
      <c r="I10" s="232" t="s">
        <v>166</v>
      </c>
      <c r="J10" s="232"/>
      <c r="K10" s="25"/>
      <c r="L10" s="25"/>
      <c r="M10" s="25"/>
      <c r="N10" s="25"/>
      <c r="O10" s="25"/>
      <c r="P10" s="25"/>
      <c r="Q10" s="25"/>
    </row>
    <row r="11" spans="1:18" ht="18" customHeight="1" x14ac:dyDescent="0.25">
      <c r="A11" s="213" t="s">
        <v>167</v>
      </c>
      <c r="B11" s="214"/>
      <c r="C11" s="213"/>
      <c r="D11" s="214"/>
      <c r="E11" s="214"/>
      <c r="F11" s="214"/>
      <c r="G11" s="214"/>
      <c r="H11" s="214"/>
      <c r="I11" s="214" t="s">
        <v>168</v>
      </c>
      <c r="J11" s="214" t="s">
        <v>169</v>
      </c>
      <c r="K11" s="214" t="s">
        <v>170</v>
      </c>
      <c r="L11" s="25"/>
      <c r="M11" s="25"/>
      <c r="N11" s="25"/>
      <c r="O11" s="25"/>
      <c r="P11" s="25"/>
      <c r="Q11" s="25"/>
    </row>
    <row r="12" spans="1:18" ht="18" customHeight="1" x14ac:dyDescent="0.25">
      <c r="A12" s="215" t="s">
        <v>171</v>
      </c>
      <c r="B12" s="216"/>
      <c r="C12" s="211"/>
      <c r="D12" s="211"/>
      <c r="E12" s="217">
        <v>3.7</v>
      </c>
      <c r="F12" s="218"/>
      <c r="G12" s="218"/>
      <c r="H12" s="218"/>
      <c r="I12" s="34">
        <f>'Order Form'!S213</f>
        <v>0</v>
      </c>
      <c r="J12" s="35">
        <v>3.7</v>
      </c>
      <c r="K12" s="35">
        <f t="shared" ref="K12" si="0">IF(I12="","",I12*J12)</f>
        <v>0</v>
      </c>
      <c r="L12" s="25"/>
      <c r="M12" s="25"/>
      <c r="N12" s="25"/>
      <c r="O12" s="25"/>
      <c r="P12" s="25"/>
      <c r="Q12" s="25"/>
    </row>
    <row r="13" spans="1:18" ht="18" hidden="1" customHeight="1" x14ac:dyDescent="0.25">
      <c r="A13" s="215"/>
      <c r="B13" s="216"/>
      <c r="C13" s="211"/>
      <c r="D13" s="211"/>
      <c r="E13" s="217"/>
      <c r="F13" s="218"/>
      <c r="G13" s="218"/>
      <c r="H13" s="218"/>
      <c r="I13" s="34" t="str">
        <f>IF('Order Form'!$S$212=0,"",IF('Order Form'!$S$212/'Order Form'!$S$213=E13,'Order Form'!#REF!,""))</f>
        <v/>
      </c>
      <c r="J13" s="35" t="str">
        <f>IF(I13="","",IF('Order Form'!$S$212/'Order Form'!$S$213=2,E13,""))</f>
        <v/>
      </c>
      <c r="K13" s="174" t="str">
        <f>IF(I13="","",I13*J13)</f>
        <v/>
      </c>
      <c r="L13" s="26"/>
      <c r="M13" s="25"/>
      <c r="N13" s="25"/>
      <c r="O13" s="25"/>
      <c r="P13" s="25"/>
      <c r="Q13" s="25"/>
    </row>
    <row r="14" spans="1:18" ht="15" hidden="1" customHeight="1" x14ac:dyDescent="0.25">
      <c r="A14" s="219"/>
      <c r="B14" s="220"/>
      <c r="C14" s="219"/>
      <c r="D14" s="211"/>
      <c r="E14" s="221"/>
      <c r="F14" s="218"/>
      <c r="G14" s="218"/>
      <c r="H14" s="218"/>
      <c r="I14" s="222"/>
      <c r="J14" s="223"/>
      <c r="K14" s="211"/>
      <c r="L14" s="25"/>
      <c r="M14" s="25"/>
      <c r="N14" s="25"/>
      <c r="O14" s="25"/>
      <c r="P14" s="25"/>
      <c r="Q14" s="25"/>
    </row>
    <row r="15" spans="1:18" ht="18" customHeight="1" x14ac:dyDescent="0.25">
      <c r="A15" s="213" t="s">
        <v>172</v>
      </c>
      <c r="B15" s="214"/>
      <c r="C15" s="213"/>
      <c r="D15" s="213"/>
      <c r="E15" s="224"/>
      <c r="F15" s="214"/>
      <c r="G15" s="214"/>
      <c r="H15" s="214"/>
      <c r="I15" s="225"/>
      <c r="J15" s="214"/>
      <c r="K15" s="214"/>
      <c r="L15" s="25"/>
      <c r="M15" s="25"/>
      <c r="N15" s="25"/>
      <c r="O15" s="25"/>
      <c r="P15" s="25"/>
      <c r="Q15" s="25"/>
    </row>
    <row r="16" spans="1:18" ht="18" customHeight="1" x14ac:dyDescent="0.25">
      <c r="A16" s="215" t="s">
        <v>171</v>
      </c>
      <c r="B16" s="216"/>
      <c r="C16" s="211"/>
      <c r="D16" s="211"/>
      <c r="E16" s="226" t="s">
        <v>173</v>
      </c>
      <c r="F16" s="218"/>
      <c r="G16" s="218"/>
      <c r="H16" s="218"/>
      <c r="I16" s="34">
        <f>'Order Form'!T213</f>
        <v>0</v>
      </c>
      <c r="J16" s="35">
        <v>4.5</v>
      </c>
      <c r="K16" s="35">
        <f>I16*J16</f>
        <v>0</v>
      </c>
      <c r="L16" s="25"/>
      <c r="M16" s="25"/>
      <c r="N16" s="25"/>
      <c r="O16" s="25"/>
      <c r="P16" s="25"/>
      <c r="Q16" s="25"/>
    </row>
    <row r="17" spans="1:17" ht="18" customHeight="1" x14ac:dyDescent="0.25">
      <c r="A17" s="215" t="s">
        <v>171</v>
      </c>
      <c r="B17" s="216"/>
      <c r="C17" s="211"/>
      <c r="D17" s="211"/>
      <c r="E17" s="226" t="s">
        <v>174</v>
      </c>
      <c r="F17" s="218"/>
      <c r="G17" s="218"/>
      <c r="H17" s="218"/>
      <c r="I17" s="34">
        <f>'Order Form'!U213</f>
        <v>0</v>
      </c>
      <c r="J17" s="35">
        <v>4.5</v>
      </c>
      <c r="K17" s="35">
        <f>I17*J17</f>
        <v>0</v>
      </c>
      <c r="L17" s="25"/>
      <c r="M17" s="25"/>
      <c r="N17" s="25"/>
      <c r="O17" s="25"/>
      <c r="P17" s="25"/>
      <c r="Q17" s="25"/>
    </row>
    <row r="18" spans="1:17" ht="18.75" customHeight="1" x14ac:dyDescent="0.25">
      <c r="A18" s="227"/>
      <c r="B18" s="227"/>
      <c r="C18" s="227"/>
      <c r="D18" s="227"/>
      <c r="E18" s="227"/>
      <c r="F18" s="227"/>
      <c r="G18" s="227"/>
      <c r="H18" s="227"/>
      <c r="I18" s="228"/>
      <c r="J18" s="227"/>
      <c r="K18" s="227"/>
      <c r="L18" s="25"/>
      <c r="M18" s="25"/>
      <c r="N18" s="25"/>
      <c r="O18" s="25"/>
      <c r="P18" s="25"/>
      <c r="Q18" s="25"/>
    </row>
    <row r="19" spans="1:17" ht="21.75" customHeight="1" x14ac:dyDescent="0.25">
      <c r="A19" s="214"/>
      <c r="B19" s="214"/>
      <c r="C19" s="214"/>
      <c r="D19" s="214"/>
      <c r="E19" s="214"/>
      <c r="F19" s="214"/>
      <c r="G19" s="214"/>
      <c r="H19" s="229" t="s">
        <v>175</v>
      </c>
      <c r="I19" s="208">
        <f>SUM(I12:I17)</f>
        <v>0</v>
      </c>
      <c r="J19" s="209"/>
      <c r="K19" s="210">
        <f>SUM(K12:K18)</f>
        <v>0</v>
      </c>
      <c r="L19" s="27"/>
      <c r="M19" s="25"/>
      <c r="N19" s="25"/>
      <c r="O19" s="25"/>
      <c r="P19" s="25"/>
      <c r="Q19" s="25"/>
    </row>
    <row r="20" spans="1:17" ht="21.75" customHeight="1" x14ac:dyDescent="0.25">
      <c r="A20" s="218"/>
      <c r="B20" s="218"/>
      <c r="C20" s="218"/>
      <c r="D20" s="218"/>
      <c r="E20" s="218"/>
      <c r="F20" s="218"/>
      <c r="G20" s="218"/>
      <c r="H20" s="29" t="s">
        <v>176</v>
      </c>
      <c r="I20" s="211"/>
      <c r="J20" s="211"/>
      <c r="K20" s="212">
        <f>SUM('Order Form'!W219:'Order Form'!W234)</f>
        <v>0</v>
      </c>
      <c r="L20" s="27"/>
      <c r="M20" s="25"/>
      <c r="N20" s="25"/>
      <c r="O20" s="25"/>
      <c r="P20" s="25"/>
      <c r="Q20" s="25"/>
    </row>
    <row r="21" spans="1:17" ht="21.75" customHeight="1" x14ac:dyDescent="0.25">
      <c r="A21" s="218"/>
      <c r="B21" s="218"/>
      <c r="C21" s="218"/>
      <c r="D21" s="218"/>
      <c r="E21" s="218"/>
      <c r="F21" s="218"/>
      <c r="G21" s="218"/>
      <c r="H21" s="29" t="s">
        <v>177</v>
      </c>
      <c r="I21" s="211"/>
      <c r="J21" s="211"/>
      <c r="K21" s="212">
        <f>K19+K20</f>
        <v>0</v>
      </c>
      <c r="L21" s="25"/>
      <c r="M21" s="25"/>
      <c r="N21" s="25"/>
      <c r="O21" s="25"/>
      <c r="P21" s="25"/>
      <c r="Q21" s="25"/>
    </row>
    <row r="22" spans="1:17" ht="21.75" customHeight="1" thickTop="1" x14ac:dyDescent="0.25">
      <c r="A22" s="24"/>
      <c r="B22" s="24"/>
      <c r="C22" s="24"/>
      <c r="D22" s="24"/>
      <c r="E22" s="24"/>
      <c r="F22" s="24"/>
      <c r="G22" s="24"/>
      <c r="H22" s="28"/>
      <c r="I22" s="25"/>
      <c r="J22" s="25"/>
      <c r="K22" s="25"/>
      <c r="L22" s="25"/>
      <c r="M22" s="25"/>
      <c r="N22" s="25"/>
      <c r="O22" s="25"/>
      <c r="P22" s="25"/>
      <c r="Q22" s="25"/>
    </row>
    <row r="23" spans="1:17" ht="30" customHeight="1" x14ac:dyDescent="0.25">
      <c r="A23" s="262" t="s">
        <v>178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</row>
    <row r="24" spans="1:17" ht="31.5" customHeight="1" x14ac:dyDescent="0.25">
      <c r="A24" s="263" t="s">
        <v>179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</row>
    <row r="25" spans="1:17" ht="207" customHeight="1" x14ac:dyDescent="0.25">
      <c r="A25" s="264" t="s">
        <v>180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</row>
    <row r="26" spans="1:17" x14ac:dyDescent="0.25">
      <c r="A26" s="37"/>
      <c r="L26" s="14" t="s">
        <v>181</v>
      </c>
    </row>
    <row r="27" spans="1:17" x14ac:dyDescent="0.25">
      <c r="A27" s="181"/>
      <c r="L27" s="16" t="s">
        <v>856</v>
      </c>
      <c r="N27" s="240">
        <v>45319</v>
      </c>
    </row>
  </sheetData>
  <sheetProtection algorithmName="SHA-512" hashValue="V/aSfhPYqpRTJ8TR0WpAMYMD5fqIZnt9dwwrr+zZvtznUmXyWaR4JRK/fzytsGZAdDwbc/CZK/fcsfk1bcbVpg==" saltValue="kh3zVyWWJm2TLadxJpeeRg==" spinCount="100000" sheet="1" selectLockedCells="1"/>
  <mergeCells count="21">
    <mergeCell ref="A23:Q23"/>
    <mergeCell ref="A24:Q24"/>
    <mergeCell ref="A25:Q25"/>
    <mergeCell ref="J6:K6"/>
    <mergeCell ref="B6:F6"/>
    <mergeCell ref="B8:O8"/>
    <mergeCell ref="A1:Q1"/>
    <mergeCell ref="A2:Q2"/>
    <mergeCell ref="A9:Q9"/>
    <mergeCell ref="H7:I7"/>
    <mergeCell ref="N7:O7"/>
    <mergeCell ref="J7:L7"/>
    <mergeCell ref="B4:F4"/>
    <mergeCell ref="H6:I6"/>
    <mergeCell ref="B7:G7"/>
    <mergeCell ref="L3:M3"/>
    <mergeCell ref="B3:D3"/>
    <mergeCell ref="B5:F5"/>
    <mergeCell ref="J4:M4"/>
    <mergeCell ref="J5:K5"/>
    <mergeCell ref="H5:I5"/>
  </mergeCells>
  <dataValidations count="1">
    <dataValidation type="list" allowBlank="1" showInputMessage="1" showErrorMessage="1" sqref="L3:M3" xr:uid="{E604CAA3-DF66-4975-BCBC-674F90D66E2C}">
      <formula1>"April 2025, May 2025, June 2025, July 2025, Aug2025"</formula1>
    </dataValidation>
  </dataValidations>
  <hyperlinks>
    <hyperlink ref="A23" r:id="rId1" display="mailto:info@euroaarboretum.com.au" xr:uid="{00000000-0004-0000-0000-000000000000}"/>
    <hyperlink ref="A25" r:id="rId2" display="http://www.euroaarboretum.com.au/" xr:uid="{00000000-0004-0000-0000-000001000000}"/>
  </hyperlinks>
  <pageMargins left="0.7" right="0.7" top="0.75" bottom="0.75" header="0.3" footer="0.3"/>
  <pageSetup paperSize="9" fitToHeight="0" orientation="portrait" horizontalDpi="4294967293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E6114-9DF3-41EB-A775-352115EA7922}">
  <sheetPr codeName="Sheet2"/>
  <dimension ref="A1:AY259"/>
  <sheetViews>
    <sheetView zoomScale="70" zoomScaleNormal="70" workbookViewId="0">
      <pane xSplit="6" ySplit="2" topLeftCell="G212" activePane="bottomRight" state="frozen"/>
      <selection pane="topRight" activeCell="G1" sqref="G1"/>
      <selection pane="bottomLeft" activeCell="A3" sqref="A3"/>
      <selection pane="bottomRight" activeCell="G228" sqref="G228"/>
    </sheetView>
  </sheetViews>
  <sheetFormatPr defaultColWidth="9.44140625" defaultRowHeight="18" x14ac:dyDescent="0.25"/>
  <cols>
    <col min="1" max="1" width="27.77734375" style="77" hidden="1" customWidth="1"/>
    <col min="2" max="2" width="11" style="77" hidden="1" customWidth="1"/>
    <col min="3" max="3" width="31.77734375" style="77" hidden="1" customWidth="1"/>
    <col min="4" max="4" width="21.109375" style="77" hidden="1" customWidth="1"/>
    <col min="5" max="6" width="21.44140625" style="77" hidden="1" customWidth="1"/>
    <col min="7" max="7" width="19" style="13" customWidth="1"/>
    <col min="8" max="8" width="6.44140625" style="13" hidden="1" customWidth="1"/>
    <col min="9" max="9" width="7.6640625" style="13" hidden="1" customWidth="1"/>
    <col min="10" max="10" width="8.21875" style="13" hidden="1" customWidth="1"/>
    <col min="11" max="11" width="9.33203125" style="13" hidden="1" customWidth="1"/>
    <col min="12" max="12" width="0.109375" style="13" customWidth="1"/>
    <col min="13" max="13" width="12.21875" style="13" hidden="1" customWidth="1"/>
    <col min="14" max="14" width="9" style="13" hidden="1" customWidth="1"/>
    <col min="15" max="15" width="39.44140625" style="82" customWidth="1"/>
    <col min="16" max="16" width="26.44140625" style="80" customWidth="1"/>
    <col min="17" max="17" width="53.109375" style="81" customWidth="1"/>
    <col min="18" max="18" width="21.44140625" style="67" hidden="1" customWidth="1"/>
    <col min="19" max="19" width="19.21875" style="79" hidden="1" customWidth="1"/>
    <col min="20" max="20" width="16" style="79" hidden="1" customWidth="1"/>
    <col min="21" max="22" width="31.88671875" style="79" hidden="1" customWidth="1"/>
    <col min="23" max="23" width="56.88671875" style="79" hidden="1" customWidth="1"/>
    <col min="24" max="24" width="41.33203125" style="79" hidden="1" customWidth="1"/>
    <col min="25" max="25" width="85.77734375" style="94" customWidth="1"/>
    <col min="26" max="26" width="10" style="80" hidden="1" customWidth="1"/>
    <col min="27" max="27" width="14" style="78" hidden="1" customWidth="1"/>
    <col min="28" max="28" width="15.44140625" style="78" hidden="1" customWidth="1"/>
    <col min="29" max="29" width="26.109375" style="78" hidden="1" customWidth="1"/>
    <col min="30" max="30" width="28.109375" style="78" hidden="1" customWidth="1"/>
    <col min="31" max="31" width="25.109375" style="78" hidden="1" customWidth="1"/>
    <col min="32" max="32" width="19.44140625" style="78" hidden="1" customWidth="1"/>
    <col min="33" max="33" width="22" style="78" hidden="1" customWidth="1"/>
    <col min="34" max="34" width="12" style="78" hidden="1" customWidth="1"/>
    <col min="35" max="35" width="14.77734375" style="78" hidden="1" customWidth="1"/>
    <col min="36" max="36" width="48.44140625" style="78" hidden="1" customWidth="1"/>
    <col min="37" max="37" width="15.44140625" style="167" hidden="1" customWidth="1"/>
    <col min="38" max="38" width="13.109375" style="85" hidden="1" customWidth="1"/>
    <col min="39" max="41" width="11.109375" style="85" hidden="1" customWidth="1"/>
    <col min="42" max="51" width="9.44140625" style="85" customWidth="1"/>
    <col min="52" max="52" width="9.44140625" style="85"/>
    <col min="53" max="53" width="19.77734375" style="85" customWidth="1"/>
    <col min="54" max="54" width="14.109375" style="85" customWidth="1"/>
    <col min="55" max="55" width="27.44140625" style="85" customWidth="1"/>
    <col min="56" max="16384" width="9.44140625" style="85"/>
  </cols>
  <sheetData>
    <row r="1" spans="1:51" ht="45" customHeight="1" x14ac:dyDescent="0.25">
      <c r="A1" s="52" t="s">
        <v>182</v>
      </c>
      <c r="B1" s="52" t="s">
        <v>183</v>
      </c>
      <c r="C1" s="52" t="s">
        <v>184</v>
      </c>
      <c r="D1" s="52" t="s">
        <v>185</v>
      </c>
      <c r="E1" s="52" t="s">
        <v>186</v>
      </c>
      <c r="F1" s="52" t="s">
        <v>187</v>
      </c>
      <c r="G1" s="243" t="s">
        <v>188</v>
      </c>
      <c r="H1" s="175" t="s">
        <v>189</v>
      </c>
      <c r="I1" s="176" t="s">
        <v>190</v>
      </c>
      <c r="J1" s="175" t="s">
        <v>191</v>
      </c>
      <c r="K1" s="176" t="s">
        <v>192</v>
      </c>
      <c r="L1" s="176" t="s">
        <v>193</v>
      </c>
      <c r="M1" s="175" t="s">
        <v>194</v>
      </c>
      <c r="N1" s="239" t="s">
        <v>195</v>
      </c>
      <c r="O1" s="107" t="s">
        <v>196</v>
      </c>
      <c r="P1" s="113" t="s">
        <v>197</v>
      </c>
      <c r="Q1" s="114" t="s">
        <v>198</v>
      </c>
      <c r="R1" s="177" t="s">
        <v>199</v>
      </c>
      <c r="S1" s="237" t="s">
        <v>200</v>
      </c>
      <c r="T1" s="237" t="s">
        <v>201</v>
      </c>
      <c r="U1" s="237" t="s">
        <v>202</v>
      </c>
      <c r="V1" s="178" t="s">
        <v>203</v>
      </c>
      <c r="W1" s="115" t="s">
        <v>204</v>
      </c>
      <c r="X1" s="177" t="s">
        <v>205</v>
      </c>
      <c r="Y1" s="116" t="s">
        <v>206</v>
      </c>
      <c r="Z1" s="52" t="s">
        <v>207</v>
      </c>
      <c r="AA1" s="83" t="s">
        <v>208</v>
      </c>
      <c r="AB1" s="83" t="s">
        <v>155</v>
      </c>
      <c r="AC1" s="83" t="s">
        <v>209</v>
      </c>
      <c r="AD1" s="83" t="s">
        <v>210</v>
      </c>
      <c r="AE1" s="83" t="s">
        <v>158</v>
      </c>
      <c r="AF1" s="83" t="s">
        <v>211</v>
      </c>
      <c r="AG1" s="83" t="s">
        <v>212</v>
      </c>
      <c r="AH1" s="83" t="s">
        <v>213</v>
      </c>
      <c r="AI1" s="83" t="s">
        <v>162</v>
      </c>
      <c r="AJ1" s="83" t="s">
        <v>163</v>
      </c>
      <c r="AK1" s="164" t="s">
        <v>214</v>
      </c>
      <c r="AL1" s="83" t="s">
        <v>215</v>
      </c>
      <c r="AM1" s="84" t="s">
        <v>216</v>
      </c>
      <c r="AN1" s="84" t="s">
        <v>217</v>
      </c>
      <c r="AO1" s="84" t="s">
        <v>218</v>
      </c>
      <c r="AP1" s="137"/>
      <c r="AQ1" s="137"/>
      <c r="AR1" s="137"/>
      <c r="AS1" s="137"/>
      <c r="AT1" s="137"/>
      <c r="AU1" s="137"/>
      <c r="AV1" s="137"/>
      <c r="AW1" s="137"/>
      <c r="AX1" s="137"/>
      <c r="AY1" s="137"/>
    </row>
    <row r="2" spans="1:51" ht="15" customHeight="1" thickBot="1" x14ac:dyDescent="0.3">
      <c r="A2" s="53" t="str">
        <f>CONCATENATE(TEXT(Summary!$B$3,"yymmdd"),"-",LEFT(AB3,8),"-",LEFT(AD3,8))</f>
        <v>000100-0-0</v>
      </c>
      <c r="B2" s="54">
        <f>IF(B1="estimate Number",0,IF(A1&lt;&gt;A2,B1+1,B1))</f>
        <v>0</v>
      </c>
      <c r="C2" s="54" t="str">
        <f>CONCATENATE(B2,"-",A2)</f>
        <v>0-000100-0-0</v>
      </c>
      <c r="D2" s="161">
        <f>Summary!J5</f>
        <v>0</v>
      </c>
      <c r="E2" s="55"/>
      <c r="F2" s="55"/>
      <c r="G2" s="99" t="s">
        <v>219</v>
      </c>
      <c r="H2" s="99"/>
      <c r="I2" s="99"/>
      <c r="J2" s="99"/>
      <c r="K2" s="99"/>
      <c r="L2" s="99"/>
      <c r="M2" s="99"/>
      <c r="N2" s="99"/>
      <c r="O2" s="100"/>
      <c r="P2" s="101"/>
      <c r="Q2" s="102"/>
      <c r="R2" s="103"/>
      <c r="S2" s="202">
        <v>3.7</v>
      </c>
      <c r="T2" s="202">
        <v>4.5</v>
      </c>
      <c r="U2" s="202">
        <v>4.5</v>
      </c>
      <c r="V2" s="104"/>
      <c r="W2" s="138">
        <v>1E-4</v>
      </c>
      <c r="X2" s="104"/>
      <c r="Y2" s="105"/>
      <c r="Z2" s="63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165"/>
      <c r="AL2" s="62"/>
      <c r="AM2" s="62"/>
      <c r="AN2" s="62"/>
      <c r="AO2" s="62"/>
      <c r="AP2" s="137"/>
      <c r="AQ2" s="137"/>
      <c r="AR2" s="137"/>
      <c r="AS2" s="137"/>
      <c r="AT2" s="137"/>
      <c r="AU2" s="137"/>
      <c r="AV2" s="137"/>
      <c r="AW2" s="137"/>
      <c r="AX2" s="137"/>
      <c r="AY2" s="137"/>
    </row>
    <row r="3" spans="1:51" ht="31.8" thickBot="1" x14ac:dyDescent="0.3">
      <c r="A3" s="56" t="str">
        <f t="shared" ref="A3:A68" si="0">A2</f>
        <v>000100-0-0</v>
      </c>
      <c r="B3" s="54">
        <f>IF(A2&lt;&gt;A3,B2+1,B2)</f>
        <v>0</v>
      </c>
      <c r="C3" s="54" t="str">
        <f>CONCATENATE(B3,"-",A3)</f>
        <v>0-000100-0-0</v>
      </c>
      <c r="D3" s="54">
        <f>D2</f>
        <v>0</v>
      </c>
      <c r="E3" s="57">
        <f ca="1">NOW()</f>
        <v>45685.476077199077</v>
      </c>
      <c r="F3" s="85"/>
      <c r="G3" s="33"/>
      <c r="H3" s="58" t="str">
        <f>IF(G3="","",G3)</f>
        <v/>
      </c>
      <c r="I3" s="58" t="str">
        <f>IF(P3="accessories","Accessories","Plants")</f>
        <v>Plants</v>
      </c>
      <c r="J3" s="162" t="s">
        <v>220</v>
      </c>
      <c r="K3" s="30"/>
      <c r="L3" s="30"/>
      <c r="M3" s="238"/>
      <c r="N3" s="238"/>
      <c r="O3" s="149" t="s">
        <v>221</v>
      </c>
      <c r="P3" s="31" t="s">
        <v>222</v>
      </c>
      <c r="Q3" s="154" t="s">
        <v>223</v>
      </c>
      <c r="R3" s="59"/>
      <c r="S3" s="97" t="str">
        <f>IF(OR(G3="",G3="SOLD OUT",RIGHT(O3,2)="**",RIGHT(O3,2)="^^"),"0",G3)</f>
        <v>0</v>
      </c>
      <c r="T3" s="97" t="str">
        <f>IF(OR(G3="",G3="SOLD OUT"),"0",IF(RIGHT(O3,2)="^^",G3,"0"))</f>
        <v>0</v>
      </c>
      <c r="U3" s="97" t="str">
        <f>IF(OR(G3="",G3="SOLD OUT"),"0",IF(RIGHT(O3,2)="**",G3,"0"))</f>
        <v>0</v>
      </c>
      <c r="V3" s="97" t="str">
        <f>IF(U3="","",IF(H3&gt;0,H3,$G3))</f>
        <v/>
      </c>
      <c r="W3" s="201">
        <f>SUM(S3*$S$2)+(T3*$T$2)+(U3*$U$2)</f>
        <v>0</v>
      </c>
      <c r="X3" s="85"/>
      <c r="Y3" s="92" t="s">
        <v>224</v>
      </c>
      <c r="Z3" s="66"/>
      <c r="AA3" s="86">
        <f>Summary!$B$4</f>
        <v>0</v>
      </c>
      <c r="AB3" s="86">
        <f>Summary!$J$4</f>
        <v>0</v>
      </c>
      <c r="AC3" s="87" t="str">
        <f>CONCATENATE(AA3," ",AB3)</f>
        <v>0 0</v>
      </c>
      <c r="AD3" s="86">
        <f>Summary!$B$5</f>
        <v>0</v>
      </c>
      <c r="AE3" s="86">
        <f>Summary!$B$6</f>
        <v>0</v>
      </c>
      <c r="AF3" s="86">
        <f>Summary!$J$6</f>
        <v>0</v>
      </c>
      <c r="AG3" s="86">
        <f>Summary!$B$7</f>
        <v>0</v>
      </c>
      <c r="AH3" s="86">
        <f>Summary!$J$7</f>
        <v>0</v>
      </c>
      <c r="AI3" s="86">
        <f>Summary!$N$7</f>
        <v>0</v>
      </c>
      <c r="AJ3" s="86">
        <f>Summary!$B$8</f>
        <v>0</v>
      </c>
      <c r="AK3" s="168">
        <v>2022</v>
      </c>
      <c r="AL3" s="88">
        <f>Summary!$L$3</f>
        <v>0</v>
      </c>
      <c r="AP3" s="137"/>
      <c r="AQ3" s="137"/>
      <c r="AR3" s="137"/>
      <c r="AS3" s="137"/>
      <c r="AT3" s="137"/>
      <c r="AU3" s="137"/>
      <c r="AV3" s="137"/>
      <c r="AW3" s="137"/>
      <c r="AX3" s="137"/>
      <c r="AY3" s="137"/>
    </row>
    <row r="4" spans="1:51" ht="31.2" x14ac:dyDescent="0.25">
      <c r="A4" s="56" t="str">
        <f t="shared" si="0"/>
        <v>000100-0-0</v>
      </c>
      <c r="B4" s="54">
        <f t="shared" ref="B4:B46" si="1">IF(A3&lt;&gt;A4,B3+1,B3)</f>
        <v>0</v>
      </c>
      <c r="C4" s="54" t="str">
        <f t="shared" ref="C4:C48" si="2">CONCATENATE(B4,"-",A4)</f>
        <v>0-000100-0-0</v>
      </c>
      <c r="D4" s="54">
        <f t="shared" ref="D4:D69" si="3">D3</f>
        <v>0</v>
      </c>
      <c r="E4" s="57">
        <f t="shared" ref="E4:E69" ca="1" si="4">NOW()</f>
        <v>45685.476077199077</v>
      </c>
      <c r="F4" s="85"/>
      <c r="G4" s="33"/>
      <c r="H4" s="58" t="str">
        <f t="shared" ref="H4:H37" si="5">IF(G4="","",G4)</f>
        <v/>
      </c>
      <c r="I4" s="58" t="str">
        <f t="shared" ref="I4:I37" si="6">IF(P4="accessories","Accessories","Plants")</f>
        <v>Plants</v>
      </c>
      <c r="J4" s="162" t="s">
        <v>220</v>
      </c>
      <c r="K4" s="30"/>
      <c r="L4" s="30"/>
      <c r="M4" s="238"/>
      <c r="N4" s="238"/>
      <c r="O4" s="149" t="s">
        <v>225</v>
      </c>
      <c r="P4" s="31" t="s">
        <v>222</v>
      </c>
      <c r="Q4" s="154" t="s">
        <v>226</v>
      </c>
      <c r="R4" s="59"/>
      <c r="S4" s="97" t="str">
        <f t="shared" ref="S4:S11" si="7">IF(OR(G4="",G4="SOLD OUT",RIGHT(O4,2)="**",RIGHT(O4,2)="^^"),"0",G4)</f>
        <v>0</v>
      </c>
      <c r="T4" s="97" t="str">
        <f t="shared" ref="T4:T11" si="8">IF(OR(G4="",G4="SOLD OUT"),"0",IF(RIGHT(O4,2)="^^",G4,"0"))</f>
        <v>0</v>
      </c>
      <c r="U4" s="97" t="str">
        <f t="shared" ref="U4:U11" si="9">IF(OR(G4="",G4="SOLD OUT"),"0",IF(RIGHT(O4,2)="**",G4,"0"))</f>
        <v>0</v>
      </c>
      <c r="V4" s="97" t="str">
        <f t="shared" ref="V4:V11" si="10">IF(U4="","",IF(H4&gt;0,H4,$G4))</f>
        <v/>
      </c>
      <c r="W4" s="201">
        <f t="shared" ref="W4:W11" si="11">SUM(S4*$S$2)+(T4*$T$2)+(U4*$U$2)</f>
        <v>0</v>
      </c>
      <c r="X4" s="32"/>
      <c r="Y4" s="92" t="s">
        <v>227</v>
      </c>
      <c r="Z4" s="66"/>
      <c r="AA4" s="87">
        <f>AA3</f>
        <v>0</v>
      </c>
      <c r="AB4" s="87">
        <f t="shared" ref="AB4:AL4" si="12">AB3</f>
        <v>0</v>
      </c>
      <c r="AC4" s="87" t="str">
        <f t="shared" si="12"/>
        <v>0 0</v>
      </c>
      <c r="AD4" s="87">
        <f t="shared" si="12"/>
        <v>0</v>
      </c>
      <c r="AE4" s="87">
        <f t="shared" si="12"/>
        <v>0</v>
      </c>
      <c r="AF4" s="87">
        <f t="shared" si="12"/>
        <v>0</v>
      </c>
      <c r="AG4" s="87">
        <f t="shared" si="12"/>
        <v>0</v>
      </c>
      <c r="AH4" s="87">
        <f t="shared" si="12"/>
        <v>0</v>
      </c>
      <c r="AI4" s="87">
        <f t="shared" si="12"/>
        <v>0</v>
      </c>
      <c r="AJ4" s="87">
        <f t="shared" si="12"/>
        <v>0</v>
      </c>
      <c r="AK4" s="166">
        <f t="shared" si="12"/>
        <v>2022</v>
      </c>
      <c r="AL4" s="89">
        <f t="shared" si="12"/>
        <v>0</v>
      </c>
      <c r="AP4" s="137"/>
      <c r="AQ4" s="137"/>
      <c r="AR4" s="137"/>
      <c r="AS4" s="137"/>
      <c r="AT4" s="137"/>
      <c r="AU4" s="137"/>
      <c r="AV4" s="137"/>
      <c r="AW4" s="137"/>
      <c r="AX4" s="137"/>
      <c r="AY4" s="137"/>
    </row>
    <row r="5" spans="1:51" ht="31.2" x14ac:dyDescent="0.25">
      <c r="A5" s="56" t="str">
        <f t="shared" si="0"/>
        <v>000100-0-0</v>
      </c>
      <c r="B5" s="54">
        <f t="shared" si="1"/>
        <v>0</v>
      </c>
      <c r="C5" s="54" t="str">
        <f t="shared" si="2"/>
        <v>0-000100-0-0</v>
      </c>
      <c r="D5" s="54">
        <f t="shared" si="3"/>
        <v>0</v>
      </c>
      <c r="E5" s="57">
        <f t="shared" ca="1" si="4"/>
        <v>45685.476077199077</v>
      </c>
      <c r="F5" s="85"/>
      <c r="G5" s="33"/>
      <c r="H5" s="58" t="str">
        <f t="shared" si="5"/>
        <v/>
      </c>
      <c r="I5" s="58" t="str">
        <f t="shared" si="6"/>
        <v>Plants</v>
      </c>
      <c r="J5" s="162" t="s">
        <v>220</v>
      </c>
      <c r="K5" s="30"/>
      <c r="L5" s="30"/>
      <c r="M5" s="238"/>
      <c r="N5" s="238"/>
      <c r="O5" s="149" t="s">
        <v>228</v>
      </c>
      <c r="P5" s="31" t="s">
        <v>222</v>
      </c>
      <c r="Q5" s="154" t="s">
        <v>229</v>
      </c>
      <c r="R5" s="77"/>
      <c r="S5" s="97" t="str">
        <f t="shared" si="7"/>
        <v>0</v>
      </c>
      <c r="T5" s="97" t="str">
        <f t="shared" si="8"/>
        <v>0</v>
      </c>
      <c r="U5" s="97" t="str">
        <f t="shared" si="9"/>
        <v>0</v>
      </c>
      <c r="V5" s="97" t="str">
        <f t="shared" si="10"/>
        <v/>
      </c>
      <c r="W5" s="201">
        <f t="shared" si="11"/>
        <v>0</v>
      </c>
      <c r="X5" s="32"/>
      <c r="Y5" s="92" t="s">
        <v>230</v>
      </c>
      <c r="Z5" s="66"/>
      <c r="AA5" s="87">
        <f t="shared" ref="AA5:AJ35" si="13">AA4</f>
        <v>0</v>
      </c>
      <c r="AB5" s="87">
        <f t="shared" si="13"/>
        <v>0</v>
      </c>
      <c r="AC5" s="87" t="str">
        <f t="shared" si="13"/>
        <v>0 0</v>
      </c>
      <c r="AD5" s="87">
        <f t="shared" si="13"/>
        <v>0</v>
      </c>
      <c r="AE5" s="87">
        <f t="shared" si="13"/>
        <v>0</v>
      </c>
      <c r="AF5" s="87">
        <f t="shared" si="13"/>
        <v>0</v>
      </c>
      <c r="AG5" s="87">
        <f t="shared" si="13"/>
        <v>0</v>
      </c>
      <c r="AH5" s="87">
        <f t="shared" si="13"/>
        <v>0</v>
      </c>
      <c r="AI5" s="87">
        <f t="shared" si="13"/>
        <v>0</v>
      </c>
      <c r="AJ5" s="87">
        <f t="shared" si="13"/>
        <v>0</v>
      </c>
      <c r="AK5" s="166">
        <f t="shared" ref="AK5" si="14">AK4</f>
        <v>2022</v>
      </c>
      <c r="AL5" s="89">
        <f t="shared" ref="AL5" si="15">AL4</f>
        <v>0</v>
      </c>
      <c r="AP5" s="137"/>
      <c r="AQ5" s="137"/>
      <c r="AR5" s="137"/>
      <c r="AS5" s="137"/>
      <c r="AT5" s="137"/>
      <c r="AU5" s="137"/>
      <c r="AV5" s="137"/>
      <c r="AW5" s="137"/>
      <c r="AX5" s="137"/>
      <c r="AY5" s="137"/>
    </row>
    <row r="6" spans="1:51" x14ac:dyDescent="0.25">
      <c r="A6" s="56" t="str">
        <f t="shared" si="0"/>
        <v>000100-0-0</v>
      </c>
      <c r="B6" s="54">
        <f t="shared" si="1"/>
        <v>0</v>
      </c>
      <c r="C6" s="54" t="str">
        <f t="shared" si="2"/>
        <v>0-000100-0-0</v>
      </c>
      <c r="D6" s="54">
        <f t="shared" si="3"/>
        <v>0</v>
      </c>
      <c r="E6" s="57">
        <f t="shared" ca="1" si="4"/>
        <v>45685.476077199077</v>
      </c>
      <c r="F6" s="85"/>
      <c r="G6" s="33"/>
      <c r="H6" s="58" t="str">
        <f t="shared" si="5"/>
        <v/>
      </c>
      <c r="I6" s="58" t="str">
        <f t="shared" si="6"/>
        <v>Plants</v>
      </c>
      <c r="J6" s="162" t="s">
        <v>220</v>
      </c>
      <c r="K6" s="30"/>
      <c r="L6" s="30"/>
      <c r="M6" s="238"/>
      <c r="N6" s="238"/>
      <c r="O6" s="149" t="s">
        <v>231</v>
      </c>
      <c r="P6" s="31" t="s">
        <v>222</v>
      </c>
      <c r="Q6" s="154" t="s">
        <v>232</v>
      </c>
      <c r="R6" s="59"/>
      <c r="S6" s="97" t="str">
        <f t="shared" si="7"/>
        <v>0</v>
      </c>
      <c r="T6" s="97" t="str">
        <f t="shared" si="8"/>
        <v>0</v>
      </c>
      <c r="U6" s="97" t="str">
        <f t="shared" si="9"/>
        <v>0</v>
      </c>
      <c r="V6" s="97" t="str">
        <f t="shared" si="10"/>
        <v/>
      </c>
      <c r="W6" s="201">
        <f t="shared" si="11"/>
        <v>0</v>
      </c>
      <c r="X6" s="32"/>
      <c r="Y6" s="92" t="s">
        <v>233</v>
      </c>
      <c r="Z6" s="66"/>
      <c r="AA6" s="87">
        <f t="shared" si="13"/>
        <v>0</v>
      </c>
      <c r="AB6" s="87">
        <f t="shared" si="13"/>
        <v>0</v>
      </c>
      <c r="AC6" s="87" t="str">
        <f t="shared" si="13"/>
        <v>0 0</v>
      </c>
      <c r="AD6" s="87">
        <f t="shared" si="13"/>
        <v>0</v>
      </c>
      <c r="AE6" s="87">
        <f t="shared" si="13"/>
        <v>0</v>
      </c>
      <c r="AF6" s="87">
        <f t="shared" si="13"/>
        <v>0</v>
      </c>
      <c r="AG6" s="87">
        <f t="shared" si="13"/>
        <v>0</v>
      </c>
      <c r="AH6" s="87">
        <f t="shared" si="13"/>
        <v>0</v>
      </c>
      <c r="AI6" s="87">
        <f t="shared" si="13"/>
        <v>0</v>
      </c>
      <c r="AJ6" s="87">
        <f t="shared" si="13"/>
        <v>0</v>
      </c>
      <c r="AK6" s="166">
        <f t="shared" ref="AK6" si="16">AK5</f>
        <v>2022</v>
      </c>
      <c r="AL6" s="89">
        <f t="shared" ref="AL6" si="17">AL5</f>
        <v>0</v>
      </c>
      <c r="AP6" s="137"/>
      <c r="AQ6" s="137"/>
      <c r="AR6" s="137"/>
      <c r="AS6" s="137"/>
      <c r="AT6" s="137"/>
      <c r="AU6" s="137"/>
      <c r="AV6" s="137"/>
      <c r="AW6" s="137"/>
      <c r="AX6" s="137"/>
      <c r="AY6" s="137"/>
    </row>
    <row r="7" spans="1:51" ht="31.2" x14ac:dyDescent="0.25">
      <c r="A7" s="56" t="str">
        <f t="shared" si="0"/>
        <v>000100-0-0</v>
      </c>
      <c r="B7" s="54">
        <f t="shared" si="1"/>
        <v>0</v>
      </c>
      <c r="C7" s="54" t="str">
        <f t="shared" si="2"/>
        <v>0-000100-0-0</v>
      </c>
      <c r="D7" s="54">
        <f t="shared" si="3"/>
        <v>0</v>
      </c>
      <c r="E7" s="57">
        <f t="shared" ca="1" si="4"/>
        <v>45685.476077199077</v>
      </c>
      <c r="F7" s="85"/>
      <c r="G7" s="33"/>
      <c r="H7" s="58" t="str">
        <f t="shared" si="5"/>
        <v/>
      </c>
      <c r="I7" s="58" t="str">
        <f t="shared" si="6"/>
        <v>Plants</v>
      </c>
      <c r="J7" s="162" t="s">
        <v>220</v>
      </c>
      <c r="K7" s="30"/>
      <c r="L7" s="30"/>
      <c r="M7" s="238"/>
      <c r="N7" s="238"/>
      <c r="O7" s="149" t="s">
        <v>234</v>
      </c>
      <c r="P7" s="31" t="s">
        <v>222</v>
      </c>
      <c r="Q7" s="155" t="s">
        <v>235</v>
      </c>
      <c r="R7" s="59"/>
      <c r="S7" s="97" t="str">
        <f t="shared" si="7"/>
        <v>0</v>
      </c>
      <c r="T7" s="97" t="str">
        <f t="shared" si="8"/>
        <v>0</v>
      </c>
      <c r="U7" s="97" t="str">
        <f t="shared" si="9"/>
        <v>0</v>
      </c>
      <c r="V7" s="97" t="str">
        <f t="shared" si="10"/>
        <v/>
      </c>
      <c r="W7" s="201">
        <f t="shared" si="11"/>
        <v>0</v>
      </c>
      <c r="X7" s="32"/>
      <c r="Y7" s="92" t="s">
        <v>236</v>
      </c>
      <c r="Z7" s="77"/>
      <c r="AA7" s="87">
        <f t="shared" si="13"/>
        <v>0</v>
      </c>
      <c r="AB7" s="87">
        <f t="shared" si="13"/>
        <v>0</v>
      </c>
      <c r="AC7" s="87" t="str">
        <f t="shared" si="13"/>
        <v>0 0</v>
      </c>
      <c r="AD7" s="87">
        <f t="shared" si="13"/>
        <v>0</v>
      </c>
      <c r="AE7" s="87">
        <f t="shared" si="13"/>
        <v>0</v>
      </c>
      <c r="AF7" s="87">
        <f t="shared" si="13"/>
        <v>0</v>
      </c>
      <c r="AG7" s="87">
        <f t="shared" si="13"/>
        <v>0</v>
      </c>
      <c r="AH7" s="87">
        <f t="shared" si="13"/>
        <v>0</v>
      </c>
      <c r="AI7" s="87">
        <f t="shared" si="13"/>
        <v>0</v>
      </c>
      <c r="AJ7" s="87">
        <f t="shared" si="13"/>
        <v>0</v>
      </c>
      <c r="AK7" s="166">
        <f t="shared" ref="AK7" si="18">AK6</f>
        <v>2022</v>
      </c>
      <c r="AL7" s="89">
        <f t="shared" ref="AL7" si="19">AL6</f>
        <v>0</v>
      </c>
      <c r="AP7" s="137"/>
      <c r="AQ7" s="137"/>
      <c r="AR7" s="137"/>
      <c r="AS7" s="137"/>
      <c r="AT7" s="137"/>
      <c r="AU7" s="137"/>
      <c r="AV7" s="137"/>
      <c r="AW7" s="137"/>
      <c r="AX7" s="137"/>
      <c r="AY7" s="137"/>
    </row>
    <row r="8" spans="1:51" ht="31.2" x14ac:dyDescent="0.25">
      <c r="A8" s="56" t="str">
        <f t="shared" si="0"/>
        <v>000100-0-0</v>
      </c>
      <c r="B8" s="54">
        <f t="shared" si="1"/>
        <v>0</v>
      </c>
      <c r="C8" s="54" t="str">
        <f t="shared" si="2"/>
        <v>0-000100-0-0</v>
      </c>
      <c r="D8" s="54">
        <f t="shared" si="3"/>
        <v>0</v>
      </c>
      <c r="E8" s="57">
        <f t="shared" ca="1" si="4"/>
        <v>45685.476077199077</v>
      </c>
      <c r="F8" s="85"/>
      <c r="G8" s="33"/>
      <c r="H8" s="58" t="str">
        <f t="shared" si="5"/>
        <v/>
      </c>
      <c r="I8" s="58" t="str">
        <f t="shared" si="6"/>
        <v>Plants</v>
      </c>
      <c r="J8" s="162" t="s">
        <v>220</v>
      </c>
      <c r="K8" s="30"/>
      <c r="L8" s="30"/>
      <c r="M8" s="238"/>
      <c r="N8" s="238"/>
      <c r="O8" s="149" t="s">
        <v>237</v>
      </c>
      <c r="P8" s="31" t="s">
        <v>222</v>
      </c>
      <c r="Q8" s="155" t="s">
        <v>238</v>
      </c>
      <c r="R8" s="59"/>
      <c r="S8" s="97" t="str">
        <f t="shared" si="7"/>
        <v>0</v>
      </c>
      <c r="T8" s="97" t="str">
        <f t="shared" si="8"/>
        <v>0</v>
      </c>
      <c r="U8" s="97" t="str">
        <f t="shared" si="9"/>
        <v>0</v>
      </c>
      <c r="V8" s="97" t="str">
        <f t="shared" si="10"/>
        <v/>
      </c>
      <c r="W8" s="201">
        <f t="shared" si="11"/>
        <v>0</v>
      </c>
      <c r="X8" s="32"/>
      <c r="Y8" s="92" t="s">
        <v>239</v>
      </c>
      <c r="Z8" s="66"/>
      <c r="AA8" s="87">
        <f t="shared" si="13"/>
        <v>0</v>
      </c>
      <c r="AB8" s="87">
        <f t="shared" si="13"/>
        <v>0</v>
      </c>
      <c r="AC8" s="87" t="str">
        <f t="shared" si="13"/>
        <v>0 0</v>
      </c>
      <c r="AD8" s="87">
        <f t="shared" si="13"/>
        <v>0</v>
      </c>
      <c r="AE8" s="87">
        <f t="shared" si="13"/>
        <v>0</v>
      </c>
      <c r="AF8" s="87">
        <f t="shared" si="13"/>
        <v>0</v>
      </c>
      <c r="AG8" s="87">
        <f t="shared" si="13"/>
        <v>0</v>
      </c>
      <c r="AH8" s="87">
        <f t="shared" si="13"/>
        <v>0</v>
      </c>
      <c r="AI8" s="87">
        <f t="shared" si="13"/>
        <v>0</v>
      </c>
      <c r="AJ8" s="87">
        <f t="shared" si="13"/>
        <v>0</v>
      </c>
      <c r="AK8" s="166">
        <f t="shared" ref="AK8" si="20">AK7</f>
        <v>2022</v>
      </c>
      <c r="AL8" s="89">
        <f t="shared" ref="AL8" si="21">AL7</f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</row>
    <row r="9" spans="1:51" ht="31.2" x14ac:dyDescent="0.25">
      <c r="A9" s="56" t="str">
        <f t="shared" si="0"/>
        <v>000100-0-0</v>
      </c>
      <c r="B9" s="54">
        <f t="shared" si="1"/>
        <v>0</v>
      </c>
      <c r="C9" s="54" t="str">
        <f t="shared" si="2"/>
        <v>0-000100-0-0</v>
      </c>
      <c r="D9" s="54">
        <f t="shared" si="3"/>
        <v>0</v>
      </c>
      <c r="E9" s="57">
        <f t="shared" ca="1" si="4"/>
        <v>45685.476077199077</v>
      </c>
      <c r="F9" s="85"/>
      <c r="G9" s="33"/>
      <c r="H9" s="58" t="str">
        <f t="shared" si="5"/>
        <v/>
      </c>
      <c r="I9" s="58" t="str">
        <f t="shared" si="6"/>
        <v>Plants</v>
      </c>
      <c r="J9" s="162" t="s">
        <v>220</v>
      </c>
      <c r="K9" s="30"/>
      <c r="L9" s="30"/>
      <c r="M9" s="238"/>
      <c r="N9" s="238"/>
      <c r="O9" s="149" t="s">
        <v>240</v>
      </c>
      <c r="P9" s="31" t="s">
        <v>222</v>
      </c>
      <c r="Q9" s="155" t="s">
        <v>241</v>
      </c>
      <c r="R9" s="59"/>
      <c r="S9" s="97" t="str">
        <f t="shared" si="7"/>
        <v>0</v>
      </c>
      <c r="T9" s="97" t="str">
        <f t="shared" si="8"/>
        <v>0</v>
      </c>
      <c r="U9" s="97" t="str">
        <f t="shared" si="9"/>
        <v>0</v>
      </c>
      <c r="V9" s="97" t="str">
        <f t="shared" si="10"/>
        <v/>
      </c>
      <c r="W9" s="201">
        <f t="shared" si="11"/>
        <v>0</v>
      </c>
      <c r="X9" s="32"/>
      <c r="Y9" s="92" t="s">
        <v>242</v>
      </c>
      <c r="Z9" s="77"/>
      <c r="AA9" s="87">
        <f t="shared" si="13"/>
        <v>0</v>
      </c>
      <c r="AB9" s="87">
        <f t="shared" si="13"/>
        <v>0</v>
      </c>
      <c r="AC9" s="87" t="str">
        <f t="shared" si="13"/>
        <v>0 0</v>
      </c>
      <c r="AD9" s="87">
        <f t="shared" si="13"/>
        <v>0</v>
      </c>
      <c r="AE9" s="87">
        <f t="shared" si="13"/>
        <v>0</v>
      </c>
      <c r="AF9" s="87">
        <f t="shared" si="13"/>
        <v>0</v>
      </c>
      <c r="AG9" s="87">
        <f t="shared" si="13"/>
        <v>0</v>
      </c>
      <c r="AH9" s="87">
        <f t="shared" si="13"/>
        <v>0</v>
      </c>
      <c r="AI9" s="87">
        <f t="shared" si="13"/>
        <v>0</v>
      </c>
      <c r="AJ9" s="87">
        <f t="shared" si="13"/>
        <v>0</v>
      </c>
      <c r="AK9" s="166">
        <f t="shared" ref="AK9" si="22">AK8</f>
        <v>2022</v>
      </c>
      <c r="AL9" s="89">
        <f t="shared" ref="AL9" si="23">AL8</f>
        <v>0</v>
      </c>
      <c r="AP9" s="137"/>
      <c r="AQ9" s="137"/>
      <c r="AR9" s="137"/>
      <c r="AS9" s="137"/>
      <c r="AT9" s="137"/>
      <c r="AU9" s="137"/>
      <c r="AV9" s="137"/>
      <c r="AW9" s="137"/>
      <c r="AX9" s="137"/>
      <c r="AY9" s="137"/>
    </row>
    <row r="10" spans="1:51" ht="31.2" x14ac:dyDescent="0.25">
      <c r="A10" s="56" t="str">
        <f t="shared" si="0"/>
        <v>000100-0-0</v>
      </c>
      <c r="B10" s="54">
        <f t="shared" si="1"/>
        <v>0</v>
      </c>
      <c r="C10" s="54" t="str">
        <f t="shared" si="2"/>
        <v>0-000100-0-0</v>
      </c>
      <c r="D10" s="54">
        <f t="shared" si="3"/>
        <v>0</v>
      </c>
      <c r="E10" s="57">
        <f t="shared" ca="1" si="4"/>
        <v>45685.476077199077</v>
      </c>
      <c r="F10" s="85"/>
      <c r="G10" s="33"/>
      <c r="H10" s="58" t="str">
        <f t="shared" si="5"/>
        <v/>
      </c>
      <c r="I10" s="58" t="str">
        <f t="shared" si="6"/>
        <v>Plants</v>
      </c>
      <c r="J10" s="162" t="s">
        <v>220</v>
      </c>
      <c r="K10" s="30"/>
      <c r="L10" s="30"/>
      <c r="M10" s="238"/>
      <c r="N10" s="238"/>
      <c r="O10" s="149" t="s">
        <v>243</v>
      </c>
      <c r="P10" s="31" t="s">
        <v>222</v>
      </c>
      <c r="Q10" s="155" t="s">
        <v>244</v>
      </c>
      <c r="R10" s="59"/>
      <c r="S10" s="97" t="str">
        <f t="shared" si="7"/>
        <v>0</v>
      </c>
      <c r="T10" s="97" t="str">
        <f t="shared" si="8"/>
        <v>0</v>
      </c>
      <c r="U10" s="97" t="str">
        <f t="shared" si="9"/>
        <v>0</v>
      </c>
      <c r="V10" s="97" t="str">
        <f t="shared" si="10"/>
        <v/>
      </c>
      <c r="W10" s="201">
        <f t="shared" si="11"/>
        <v>0</v>
      </c>
      <c r="X10" s="32"/>
      <c r="Y10" s="92" t="s">
        <v>245</v>
      </c>
      <c r="Z10" s="77"/>
      <c r="AA10" s="87">
        <f t="shared" si="13"/>
        <v>0</v>
      </c>
      <c r="AB10" s="87">
        <f t="shared" si="13"/>
        <v>0</v>
      </c>
      <c r="AC10" s="87" t="str">
        <f t="shared" si="13"/>
        <v>0 0</v>
      </c>
      <c r="AD10" s="87">
        <f t="shared" si="13"/>
        <v>0</v>
      </c>
      <c r="AE10" s="87">
        <f t="shared" si="13"/>
        <v>0</v>
      </c>
      <c r="AF10" s="87">
        <f t="shared" si="13"/>
        <v>0</v>
      </c>
      <c r="AG10" s="87">
        <f t="shared" si="13"/>
        <v>0</v>
      </c>
      <c r="AH10" s="87">
        <f t="shared" si="13"/>
        <v>0</v>
      </c>
      <c r="AI10" s="87">
        <f t="shared" si="13"/>
        <v>0</v>
      </c>
      <c r="AJ10" s="87">
        <f t="shared" si="13"/>
        <v>0</v>
      </c>
      <c r="AK10" s="166">
        <f t="shared" ref="AK10" si="24">AK9</f>
        <v>2022</v>
      </c>
      <c r="AL10" s="89">
        <f t="shared" ref="AL10" si="25">AL9</f>
        <v>0</v>
      </c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</row>
    <row r="11" spans="1:51" ht="31.2" hidden="1" x14ac:dyDescent="0.25">
      <c r="A11" s="56" t="str">
        <f t="shared" si="0"/>
        <v>000100-0-0</v>
      </c>
      <c r="B11" s="54">
        <f t="shared" si="1"/>
        <v>0</v>
      </c>
      <c r="C11" s="54" t="str">
        <f t="shared" si="2"/>
        <v>0-000100-0-0</v>
      </c>
      <c r="D11" s="54">
        <f t="shared" si="3"/>
        <v>0</v>
      </c>
      <c r="E11" s="57">
        <f t="shared" ca="1" si="4"/>
        <v>45685.476077199077</v>
      </c>
      <c r="F11" s="85"/>
      <c r="G11" s="33"/>
      <c r="H11" s="58" t="str">
        <f t="shared" si="5"/>
        <v/>
      </c>
      <c r="I11" s="58" t="str">
        <f t="shared" si="6"/>
        <v>Plants</v>
      </c>
      <c r="J11" s="162" t="s">
        <v>220</v>
      </c>
      <c r="K11" s="30"/>
      <c r="L11" s="30"/>
      <c r="M11" s="238"/>
      <c r="N11" s="238"/>
      <c r="O11" s="150" t="s">
        <v>246</v>
      </c>
      <c r="P11" s="31" t="s">
        <v>222</v>
      </c>
      <c r="Q11" s="207" t="s">
        <v>247</v>
      </c>
      <c r="R11" s="77"/>
      <c r="S11" s="97" t="str">
        <f t="shared" si="7"/>
        <v>0</v>
      </c>
      <c r="T11" s="97" t="str">
        <f t="shared" si="8"/>
        <v>0</v>
      </c>
      <c r="U11" s="97" t="str">
        <f t="shared" si="9"/>
        <v>0</v>
      </c>
      <c r="V11" s="97" t="str">
        <f t="shared" si="10"/>
        <v/>
      </c>
      <c r="W11" s="201">
        <f t="shared" si="11"/>
        <v>0</v>
      </c>
      <c r="X11" s="32"/>
      <c r="Y11" s="92" t="s">
        <v>248</v>
      </c>
      <c r="Z11" s="66"/>
      <c r="AA11" s="87">
        <f t="shared" si="13"/>
        <v>0</v>
      </c>
      <c r="AB11" s="87">
        <f t="shared" si="13"/>
        <v>0</v>
      </c>
      <c r="AC11" s="87" t="str">
        <f t="shared" si="13"/>
        <v>0 0</v>
      </c>
      <c r="AD11" s="87">
        <f t="shared" si="13"/>
        <v>0</v>
      </c>
      <c r="AE11" s="87">
        <f t="shared" si="13"/>
        <v>0</v>
      </c>
      <c r="AF11" s="87">
        <f t="shared" si="13"/>
        <v>0</v>
      </c>
      <c r="AG11" s="87">
        <f t="shared" si="13"/>
        <v>0</v>
      </c>
      <c r="AH11" s="87">
        <f t="shared" si="13"/>
        <v>0</v>
      </c>
      <c r="AI11" s="87">
        <f t="shared" si="13"/>
        <v>0</v>
      </c>
      <c r="AJ11" s="87">
        <f t="shared" si="13"/>
        <v>0</v>
      </c>
      <c r="AK11" s="166">
        <f t="shared" ref="AK11" si="26">AK10</f>
        <v>2022</v>
      </c>
      <c r="AL11" s="89">
        <f t="shared" ref="AL11" si="27">AL10</f>
        <v>0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</row>
    <row r="12" spans="1:51" ht="31.2" x14ac:dyDescent="0.25">
      <c r="A12" s="56" t="str">
        <f t="shared" si="0"/>
        <v>000100-0-0</v>
      </c>
      <c r="B12" s="54">
        <f t="shared" si="1"/>
        <v>0</v>
      </c>
      <c r="C12" s="54" t="str">
        <f t="shared" si="2"/>
        <v>0-000100-0-0</v>
      </c>
      <c r="D12" s="54">
        <f t="shared" si="3"/>
        <v>0</v>
      </c>
      <c r="E12" s="57">
        <f t="shared" ca="1" si="4"/>
        <v>45685.476077199077</v>
      </c>
      <c r="F12" s="85"/>
      <c r="G12" s="33"/>
      <c r="H12" s="58" t="str">
        <f t="shared" si="5"/>
        <v/>
      </c>
      <c r="I12" s="58" t="str">
        <f t="shared" si="6"/>
        <v>Plants</v>
      </c>
      <c r="J12" s="162" t="s">
        <v>220</v>
      </c>
      <c r="K12" s="30"/>
      <c r="L12" s="30"/>
      <c r="M12" s="238"/>
      <c r="N12" s="238"/>
      <c r="O12" s="149" t="s">
        <v>249</v>
      </c>
      <c r="P12" s="31" t="s">
        <v>222</v>
      </c>
      <c r="Q12" s="156" t="s">
        <v>250</v>
      </c>
      <c r="R12" s="59"/>
      <c r="S12" s="97" t="str">
        <f t="shared" ref="S12:S37" si="28">IF(OR(G12="",G12="SOLD OUT",RIGHT(O12,2)="**",RIGHT(O12,2)="^^"),"0",G12)</f>
        <v>0</v>
      </c>
      <c r="T12" s="97" t="str">
        <f t="shared" ref="T12:T37" si="29">IF(OR(G12="",G12="SOLD OUT"),"0",IF(RIGHT(O12,2)="^^",G12,"0"))</f>
        <v>0</v>
      </c>
      <c r="U12" s="97" t="str">
        <f t="shared" ref="U12:U37" si="30">IF(OR(G12="",G12="SOLD OUT"),"0",IF(RIGHT(O12,2)="**",G12,"0"))</f>
        <v>0</v>
      </c>
      <c r="V12" s="97" t="str">
        <f t="shared" ref="V12:V37" si="31">IF(U12="","",IF(H12&gt;0,H12,$G12))</f>
        <v/>
      </c>
      <c r="W12" s="201">
        <f t="shared" ref="W12:W37" si="32">SUM(S12*$S$2)+(T12*$T$2)+(U12*$U$2)</f>
        <v>0</v>
      </c>
      <c r="X12" s="32"/>
      <c r="Y12" s="92" t="s">
        <v>251</v>
      </c>
      <c r="Z12" s="66"/>
      <c r="AA12" s="87">
        <f t="shared" si="13"/>
        <v>0</v>
      </c>
      <c r="AB12" s="87">
        <f t="shared" si="13"/>
        <v>0</v>
      </c>
      <c r="AC12" s="87" t="str">
        <f t="shared" si="13"/>
        <v>0 0</v>
      </c>
      <c r="AD12" s="87">
        <f t="shared" si="13"/>
        <v>0</v>
      </c>
      <c r="AE12" s="87">
        <f t="shared" si="13"/>
        <v>0</v>
      </c>
      <c r="AF12" s="87">
        <f t="shared" si="13"/>
        <v>0</v>
      </c>
      <c r="AG12" s="87">
        <f t="shared" si="13"/>
        <v>0</v>
      </c>
      <c r="AH12" s="87">
        <f t="shared" si="13"/>
        <v>0</v>
      </c>
      <c r="AI12" s="87">
        <f t="shared" si="13"/>
        <v>0</v>
      </c>
      <c r="AJ12" s="87">
        <f t="shared" si="13"/>
        <v>0</v>
      </c>
      <c r="AK12" s="166">
        <f t="shared" ref="AK12" si="33">AK11</f>
        <v>2022</v>
      </c>
      <c r="AL12" s="89">
        <f t="shared" ref="AL12" si="34">AL11</f>
        <v>0</v>
      </c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</row>
    <row r="13" spans="1:51" x14ac:dyDescent="0.25">
      <c r="A13" s="56" t="str">
        <f t="shared" si="0"/>
        <v>000100-0-0</v>
      </c>
      <c r="B13" s="54">
        <f t="shared" si="1"/>
        <v>0</v>
      </c>
      <c r="C13" s="54" t="str">
        <f t="shared" si="2"/>
        <v>0-000100-0-0</v>
      </c>
      <c r="D13" s="54">
        <f t="shared" si="3"/>
        <v>0</v>
      </c>
      <c r="E13" s="57">
        <f t="shared" ca="1" si="4"/>
        <v>45685.476077199077</v>
      </c>
      <c r="F13" s="85"/>
      <c r="G13" s="33"/>
      <c r="H13" s="58" t="str">
        <f t="shared" si="5"/>
        <v/>
      </c>
      <c r="I13" s="58" t="str">
        <f t="shared" si="6"/>
        <v>Plants</v>
      </c>
      <c r="J13" s="162" t="s">
        <v>220</v>
      </c>
      <c r="K13" s="30"/>
      <c r="L13" s="30"/>
      <c r="M13" s="238"/>
      <c r="N13" s="238"/>
      <c r="O13" s="149" t="s">
        <v>252</v>
      </c>
      <c r="P13" s="31" t="s">
        <v>222</v>
      </c>
      <c r="Q13" s="156" t="s">
        <v>253</v>
      </c>
      <c r="R13" s="77"/>
      <c r="S13" s="97" t="str">
        <f t="shared" si="28"/>
        <v>0</v>
      </c>
      <c r="T13" s="97" t="str">
        <f t="shared" si="29"/>
        <v>0</v>
      </c>
      <c r="U13" s="97" t="str">
        <f t="shared" si="30"/>
        <v>0</v>
      </c>
      <c r="V13" s="97" t="str">
        <f t="shared" si="31"/>
        <v/>
      </c>
      <c r="W13" s="201">
        <f t="shared" si="32"/>
        <v>0</v>
      </c>
      <c r="X13" s="32"/>
      <c r="Y13" s="92" t="s">
        <v>254</v>
      </c>
      <c r="Z13" s="66"/>
      <c r="AA13" s="87">
        <f t="shared" si="13"/>
        <v>0</v>
      </c>
      <c r="AB13" s="87">
        <f t="shared" si="13"/>
        <v>0</v>
      </c>
      <c r="AC13" s="87" t="str">
        <f t="shared" si="13"/>
        <v>0 0</v>
      </c>
      <c r="AD13" s="87">
        <f t="shared" si="13"/>
        <v>0</v>
      </c>
      <c r="AE13" s="87">
        <f t="shared" si="13"/>
        <v>0</v>
      </c>
      <c r="AF13" s="87">
        <f t="shared" si="13"/>
        <v>0</v>
      </c>
      <c r="AG13" s="87">
        <f t="shared" si="13"/>
        <v>0</v>
      </c>
      <c r="AH13" s="87">
        <f t="shared" si="13"/>
        <v>0</v>
      </c>
      <c r="AI13" s="87">
        <f t="shared" si="13"/>
        <v>0</v>
      </c>
      <c r="AJ13" s="87">
        <f t="shared" si="13"/>
        <v>0</v>
      </c>
      <c r="AK13" s="166">
        <f t="shared" ref="AK13" si="35">AK12</f>
        <v>2022</v>
      </c>
      <c r="AL13" s="89">
        <f t="shared" ref="AL13" si="36">AL12</f>
        <v>0</v>
      </c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</row>
    <row r="14" spans="1:51" ht="31.2" x14ac:dyDescent="0.25">
      <c r="A14" s="56" t="str">
        <f t="shared" si="0"/>
        <v>000100-0-0</v>
      </c>
      <c r="B14" s="54">
        <f t="shared" si="1"/>
        <v>0</v>
      </c>
      <c r="C14" s="54" t="str">
        <f t="shared" si="2"/>
        <v>0-000100-0-0</v>
      </c>
      <c r="D14" s="54">
        <f t="shared" si="3"/>
        <v>0</v>
      </c>
      <c r="E14" s="57">
        <f t="shared" ca="1" si="4"/>
        <v>45685.476077199077</v>
      </c>
      <c r="F14" s="85"/>
      <c r="G14" s="33"/>
      <c r="H14" s="58" t="str">
        <f t="shared" si="5"/>
        <v/>
      </c>
      <c r="I14" s="58" t="str">
        <f t="shared" si="6"/>
        <v>Plants</v>
      </c>
      <c r="J14" s="162" t="s">
        <v>220</v>
      </c>
      <c r="K14" s="30"/>
      <c r="L14" s="30"/>
      <c r="M14" s="238"/>
      <c r="N14" s="238"/>
      <c r="O14" s="149" t="s">
        <v>255</v>
      </c>
      <c r="P14" s="31" t="s">
        <v>222</v>
      </c>
      <c r="Q14" s="155" t="s">
        <v>256</v>
      </c>
      <c r="R14" s="59"/>
      <c r="S14" s="97" t="str">
        <f t="shared" si="28"/>
        <v>0</v>
      </c>
      <c r="T14" s="97" t="str">
        <f t="shared" si="29"/>
        <v>0</v>
      </c>
      <c r="U14" s="97" t="str">
        <f t="shared" si="30"/>
        <v>0</v>
      </c>
      <c r="V14" s="97" t="str">
        <f t="shared" si="31"/>
        <v/>
      </c>
      <c r="W14" s="201">
        <f t="shared" si="32"/>
        <v>0</v>
      </c>
      <c r="X14" s="32"/>
      <c r="Y14" s="92" t="s">
        <v>257</v>
      </c>
      <c r="Z14" s="66"/>
      <c r="AA14" s="87">
        <f t="shared" si="13"/>
        <v>0</v>
      </c>
      <c r="AB14" s="87">
        <f t="shared" si="13"/>
        <v>0</v>
      </c>
      <c r="AC14" s="87" t="str">
        <f t="shared" si="13"/>
        <v>0 0</v>
      </c>
      <c r="AD14" s="87">
        <f t="shared" si="13"/>
        <v>0</v>
      </c>
      <c r="AE14" s="87">
        <f t="shared" si="13"/>
        <v>0</v>
      </c>
      <c r="AF14" s="87">
        <f t="shared" si="13"/>
        <v>0</v>
      </c>
      <c r="AG14" s="87">
        <f t="shared" si="13"/>
        <v>0</v>
      </c>
      <c r="AH14" s="87">
        <f t="shared" si="13"/>
        <v>0</v>
      </c>
      <c r="AI14" s="87">
        <f t="shared" si="13"/>
        <v>0</v>
      </c>
      <c r="AJ14" s="87">
        <f t="shared" ref="AJ14:AK14" si="37">AJ13</f>
        <v>0</v>
      </c>
      <c r="AK14" s="166">
        <f t="shared" si="37"/>
        <v>2022</v>
      </c>
      <c r="AL14" s="89">
        <f t="shared" ref="AL14" si="38">AL13</f>
        <v>0</v>
      </c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</row>
    <row r="15" spans="1:51" x14ac:dyDescent="0.25">
      <c r="A15" s="56" t="str">
        <f t="shared" si="0"/>
        <v>000100-0-0</v>
      </c>
      <c r="B15" s="54">
        <f t="shared" si="1"/>
        <v>0</v>
      </c>
      <c r="C15" s="54" t="str">
        <f t="shared" si="2"/>
        <v>0-000100-0-0</v>
      </c>
      <c r="D15" s="54">
        <f t="shared" si="3"/>
        <v>0</v>
      </c>
      <c r="E15" s="57">
        <f t="shared" ca="1" si="4"/>
        <v>45685.476077199077</v>
      </c>
      <c r="F15" s="85"/>
      <c r="G15" s="33"/>
      <c r="H15" s="58" t="str">
        <f t="shared" si="5"/>
        <v/>
      </c>
      <c r="I15" s="58" t="str">
        <f t="shared" si="6"/>
        <v>Plants</v>
      </c>
      <c r="J15" s="162" t="s">
        <v>220</v>
      </c>
      <c r="K15" s="30"/>
      <c r="L15" s="30"/>
      <c r="M15" s="238"/>
      <c r="N15" s="238"/>
      <c r="O15" s="149" t="s">
        <v>258</v>
      </c>
      <c r="P15" s="31" t="s">
        <v>222</v>
      </c>
      <c r="Q15" s="156" t="s">
        <v>259</v>
      </c>
      <c r="R15" s="59"/>
      <c r="S15" s="97" t="str">
        <f t="shared" si="28"/>
        <v>0</v>
      </c>
      <c r="T15" s="97" t="str">
        <f t="shared" si="29"/>
        <v>0</v>
      </c>
      <c r="U15" s="97" t="str">
        <f t="shared" si="30"/>
        <v>0</v>
      </c>
      <c r="V15" s="97" t="str">
        <f t="shared" si="31"/>
        <v/>
      </c>
      <c r="W15" s="201">
        <f t="shared" si="32"/>
        <v>0</v>
      </c>
      <c r="X15" s="32"/>
      <c r="Y15" s="92" t="s">
        <v>260</v>
      </c>
      <c r="Z15" s="66"/>
      <c r="AA15" s="87">
        <f t="shared" si="13"/>
        <v>0</v>
      </c>
      <c r="AB15" s="87">
        <f t="shared" si="13"/>
        <v>0</v>
      </c>
      <c r="AC15" s="87" t="str">
        <f t="shared" si="13"/>
        <v>0 0</v>
      </c>
      <c r="AD15" s="87">
        <f t="shared" si="13"/>
        <v>0</v>
      </c>
      <c r="AE15" s="87">
        <f t="shared" si="13"/>
        <v>0</v>
      </c>
      <c r="AF15" s="87">
        <f t="shared" si="13"/>
        <v>0</v>
      </c>
      <c r="AG15" s="87">
        <f t="shared" si="13"/>
        <v>0</v>
      </c>
      <c r="AH15" s="87">
        <f t="shared" si="13"/>
        <v>0</v>
      </c>
      <c r="AI15" s="87">
        <f t="shared" si="13"/>
        <v>0</v>
      </c>
      <c r="AJ15" s="87">
        <f t="shared" ref="AJ15:AK15" si="39">AJ14</f>
        <v>0</v>
      </c>
      <c r="AK15" s="166">
        <f t="shared" si="39"/>
        <v>2022</v>
      </c>
      <c r="AL15" s="89">
        <f t="shared" ref="AL15" si="40">AL14</f>
        <v>0</v>
      </c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</row>
    <row r="16" spans="1:51" ht="31.2" x14ac:dyDescent="0.25">
      <c r="A16" s="56" t="str">
        <f t="shared" si="0"/>
        <v>000100-0-0</v>
      </c>
      <c r="B16" s="54">
        <f t="shared" si="1"/>
        <v>0</v>
      </c>
      <c r="C16" s="54" t="str">
        <f t="shared" si="2"/>
        <v>0-000100-0-0</v>
      </c>
      <c r="D16" s="54">
        <f t="shared" si="3"/>
        <v>0</v>
      </c>
      <c r="E16" s="57">
        <f t="shared" ca="1" si="4"/>
        <v>45685.476077199077</v>
      </c>
      <c r="F16" s="85"/>
      <c r="G16" s="33"/>
      <c r="H16" s="58" t="str">
        <f t="shared" si="5"/>
        <v/>
      </c>
      <c r="I16" s="58" t="str">
        <f t="shared" si="6"/>
        <v>Plants</v>
      </c>
      <c r="J16" s="162" t="s">
        <v>220</v>
      </c>
      <c r="K16" s="30"/>
      <c r="L16" s="30"/>
      <c r="M16" s="238"/>
      <c r="N16" s="238"/>
      <c r="O16" s="149" t="s">
        <v>261</v>
      </c>
      <c r="P16" s="31" t="s">
        <v>222</v>
      </c>
      <c r="Q16" s="155" t="s">
        <v>262</v>
      </c>
      <c r="R16" s="59"/>
      <c r="S16" s="97" t="str">
        <f t="shared" si="28"/>
        <v>0</v>
      </c>
      <c r="T16" s="97" t="str">
        <f t="shared" si="29"/>
        <v>0</v>
      </c>
      <c r="U16" s="97" t="str">
        <f t="shared" si="30"/>
        <v>0</v>
      </c>
      <c r="V16" s="97" t="str">
        <f t="shared" si="31"/>
        <v/>
      </c>
      <c r="W16" s="201">
        <f t="shared" si="32"/>
        <v>0</v>
      </c>
      <c r="X16" s="32"/>
      <c r="Y16" s="92" t="s">
        <v>263</v>
      </c>
      <c r="Z16" s="66"/>
      <c r="AA16" s="87">
        <f t="shared" si="13"/>
        <v>0</v>
      </c>
      <c r="AB16" s="87">
        <f t="shared" si="13"/>
        <v>0</v>
      </c>
      <c r="AC16" s="87" t="str">
        <f t="shared" si="13"/>
        <v>0 0</v>
      </c>
      <c r="AD16" s="87">
        <f t="shared" si="13"/>
        <v>0</v>
      </c>
      <c r="AE16" s="87">
        <f t="shared" si="13"/>
        <v>0</v>
      </c>
      <c r="AF16" s="87">
        <f t="shared" si="13"/>
        <v>0</v>
      </c>
      <c r="AG16" s="87">
        <f t="shared" si="13"/>
        <v>0</v>
      </c>
      <c r="AH16" s="87">
        <f t="shared" si="13"/>
        <v>0</v>
      </c>
      <c r="AI16" s="87">
        <f t="shared" si="13"/>
        <v>0</v>
      </c>
      <c r="AJ16" s="87">
        <f t="shared" ref="AJ16:AK16" si="41">AJ15</f>
        <v>0</v>
      </c>
      <c r="AK16" s="166">
        <f t="shared" si="41"/>
        <v>2022</v>
      </c>
      <c r="AL16" s="89">
        <f t="shared" ref="AL16" si="42">AL15</f>
        <v>0</v>
      </c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</row>
    <row r="17" spans="1:51" x14ac:dyDescent="0.25">
      <c r="A17" s="56"/>
      <c r="B17" s="54"/>
      <c r="C17" s="54"/>
      <c r="D17" s="54"/>
      <c r="E17" s="57"/>
      <c r="F17" s="85"/>
      <c r="G17" s="33"/>
      <c r="H17" s="58"/>
      <c r="I17" s="58"/>
      <c r="J17" s="162"/>
      <c r="K17" s="30"/>
      <c r="L17" s="30"/>
      <c r="M17" s="238"/>
      <c r="N17" s="238"/>
      <c r="O17" s="247" t="s">
        <v>850</v>
      </c>
      <c r="P17" s="31" t="s">
        <v>222</v>
      </c>
      <c r="Q17" s="248" t="s">
        <v>851</v>
      </c>
      <c r="R17" s="59"/>
      <c r="S17" s="97" t="str">
        <f t="shared" si="28"/>
        <v>0</v>
      </c>
      <c r="T17" s="97" t="str">
        <f t="shared" si="29"/>
        <v>0</v>
      </c>
      <c r="U17" s="97" t="str">
        <f t="shared" si="30"/>
        <v>0</v>
      </c>
      <c r="V17" s="97"/>
      <c r="W17" s="201">
        <f t="shared" si="32"/>
        <v>0</v>
      </c>
      <c r="X17" s="32"/>
      <c r="Y17" s="249" t="s">
        <v>852</v>
      </c>
      <c r="Z17" s="66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166"/>
      <c r="AL17" s="89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</row>
    <row r="18" spans="1:51" x14ac:dyDescent="0.25">
      <c r="A18" s="56" t="str">
        <f>A16</f>
        <v>000100-0-0</v>
      </c>
      <c r="B18" s="54">
        <f>IF(A16&lt;&gt;A18,B16+1,B16)</f>
        <v>0</v>
      </c>
      <c r="C18" s="54" t="str">
        <f t="shared" si="2"/>
        <v>0-000100-0-0</v>
      </c>
      <c r="D18" s="54">
        <f>D16</f>
        <v>0</v>
      </c>
      <c r="E18" s="57">
        <f t="shared" ca="1" si="4"/>
        <v>45685.476077199077</v>
      </c>
      <c r="F18" s="85"/>
      <c r="G18" s="33"/>
      <c r="H18" s="58" t="str">
        <f t="shared" si="5"/>
        <v/>
      </c>
      <c r="I18" s="58" t="str">
        <f t="shared" si="6"/>
        <v>Plants</v>
      </c>
      <c r="J18" s="162" t="s">
        <v>220</v>
      </c>
      <c r="K18" s="30"/>
      <c r="L18" s="30"/>
      <c r="M18" s="238"/>
      <c r="N18" s="238"/>
      <c r="O18" s="149" t="s">
        <v>264</v>
      </c>
      <c r="P18" s="31" t="s">
        <v>222</v>
      </c>
      <c r="Q18" s="81" t="s">
        <v>265</v>
      </c>
      <c r="R18" s="77"/>
      <c r="S18" s="97" t="str">
        <f t="shared" si="28"/>
        <v>0</v>
      </c>
      <c r="T18" s="97" t="str">
        <f t="shared" si="29"/>
        <v>0</v>
      </c>
      <c r="U18" s="97" t="str">
        <f t="shared" si="30"/>
        <v>0</v>
      </c>
      <c r="V18" s="97" t="str">
        <f t="shared" si="31"/>
        <v/>
      </c>
      <c r="W18" s="201">
        <f t="shared" si="32"/>
        <v>0</v>
      </c>
      <c r="X18" s="32"/>
      <c r="Y18" s="92" t="s">
        <v>266</v>
      </c>
      <c r="Z18" s="66"/>
      <c r="AA18" s="87">
        <f t="shared" ref="AA18:AI18" si="43">AA16</f>
        <v>0</v>
      </c>
      <c r="AB18" s="87">
        <f t="shared" si="43"/>
        <v>0</v>
      </c>
      <c r="AC18" s="87" t="str">
        <f t="shared" si="43"/>
        <v>0 0</v>
      </c>
      <c r="AD18" s="87">
        <f t="shared" si="43"/>
        <v>0</v>
      </c>
      <c r="AE18" s="87">
        <f t="shared" si="43"/>
        <v>0</v>
      </c>
      <c r="AF18" s="87">
        <f t="shared" si="43"/>
        <v>0</v>
      </c>
      <c r="AG18" s="87">
        <f t="shared" si="43"/>
        <v>0</v>
      </c>
      <c r="AH18" s="87">
        <f t="shared" si="43"/>
        <v>0</v>
      </c>
      <c r="AI18" s="87">
        <f t="shared" si="43"/>
        <v>0</v>
      </c>
      <c r="AJ18" s="87">
        <f t="shared" ref="AJ18:AK18" si="44">AJ16</f>
        <v>0</v>
      </c>
      <c r="AK18" s="166">
        <f t="shared" si="44"/>
        <v>2022</v>
      </c>
      <c r="AL18" s="89">
        <f t="shared" ref="AL18" si="45">AL16</f>
        <v>0</v>
      </c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</row>
    <row r="19" spans="1:51" x14ac:dyDescent="0.25">
      <c r="A19" s="56" t="str">
        <f t="shared" si="0"/>
        <v>000100-0-0</v>
      </c>
      <c r="B19" s="54">
        <f t="shared" si="1"/>
        <v>0</v>
      </c>
      <c r="C19" s="54" t="str">
        <f t="shared" si="2"/>
        <v>0-000100-0-0</v>
      </c>
      <c r="D19" s="54">
        <f t="shared" si="3"/>
        <v>0</v>
      </c>
      <c r="E19" s="57">
        <f t="shared" ca="1" si="4"/>
        <v>45685.476077199077</v>
      </c>
      <c r="F19" s="85"/>
      <c r="G19" s="33"/>
      <c r="H19" s="58" t="str">
        <f t="shared" si="5"/>
        <v/>
      </c>
      <c r="I19" s="58" t="str">
        <f t="shared" si="6"/>
        <v>Plants</v>
      </c>
      <c r="J19" s="162" t="s">
        <v>220</v>
      </c>
      <c r="K19" s="30"/>
      <c r="L19" s="30"/>
      <c r="M19" s="238"/>
      <c r="N19" s="238"/>
      <c r="O19" s="149" t="s">
        <v>6</v>
      </c>
      <c r="P19" s="31" t="s">
        <v>222</v>
      </c>
      <c r="Q19" s="81" t="s">
        <v>267</v>
      </c>
      <c r="R19" s="77"/>
      <c r="S19" s="97" t="str">
        <f t="shared" si="28"/>
        <v>0</v>
      </c>
      <c r="T19" s="97" t="str">
        <f t="shared" si="29"/>
        <v>0</v>
      </c>
      <c r="U19" s="97" t="str">
        <f t="shared" si="30"/>
        <v>0</v>
      </c>
      <c r="V19" s="97" t="str">
        <f t="shared" si="31"/>
        <v/>
      </c>
      <c r="W19" s="201">
        <f t="shared" si="32"/>
        <v>0</v>
      </c>
      <c r="X19" s="32"/>
      <c r="Y19" s="92" t="s">
        <v>268</v>
      </c>
      <c r="Z19" s="66"/>
      <c r="AA19" s="87">
        <f t="shared" si="13"/>
        <v>0</v>
      </c>
      <c r="AB19" s="87">
        <f t="shared" si="13"/>
        <v>0</v>
      </c>
      <c r="AC19" s="87" t="str">
        <f t="shared" si="13"/>
        <v>0 0</v>
      </c>
      <c r="AD19" s="87">
        <f t="shared" si="13"/>
        <v>0</v>
      </c>
      <c r="AE19" s="87">
        <f t="shared" si="13"/>
        <v>0</v>
      </c>
      <c r="AF19" s="87">
        <f t="shared" si="13"/>
        <v>0</v>
      </c>
      <c r="AG19" s="87">
        <f t="shared" si="13"/>
        <v>0</v>
      </c>
      <c r="AH19" s="87">
        <f t="shared" si="13"/>
        <v>0</v>
      </c>
      <c r="AI19" s="87">
        <f t="shared" si="13"/>
        <v>0</v>
      </c>
      <c r="AJ19" s="87">
        <f t="shared" ref="AJ19:AK19" si="46">AJ18</f>
        <v>0</v>
      </c>
      <c r="AK19" s="166">
        <f t="shared" si="46"/>
        <v>2022</v>
      </c>
      <c r="AL19" s="89">
        <f t="shared" ref="AL19:AL20" si="47">AL18</f>
        <v>0</v>
      </c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</row>
    <row r="20" spans="1:51" ht="31.2" x14ac:dyDescent="0.25">
      <c r="A20" s="56" t="str">
        <f t="shared" si="0"/>
        <v>000100-0-0</v>
      </c>
      <c r="B20" s="54">
        <f t="shared" ref="B20" si="48">IF(A19&lt;&gt;A20,B19+1,B19)</f>
        <v>0</v>
      </c>
      <c r="C20" s="54" t="str">
        <f t="shared" ref="C20" si="49">CONCATENATE(B20,"-",A20)</f>
        <v>0-000100-0-0</v>
      </c>
      <c r="D20" s="54">
        <f t="shared" si="3"/>
        <v>0</v>
      </c>
      <c r="E20" s="57">
        <f t="shared" ca="1" si="4"/>
        <v>45685.476077199077</v>
      </c>
      <c r="F20" s="85"/>
      <c r="G20" s="33"/>
      <c r="H20" s="58" t="str">
        <f t="shared" ref="H20" si="50">IF(G20="","",G20)</f>
        <v/>
      </c>
      <c r="I20" s="58" t="str">
        <f t="shared" si="6"/>
        <v>Plants</v>
      </c>
      <c r="J20" s="162" t="s">
        <v>220</v>
      </c>
      <c r="K20" s="30"/>
      <c r="L20" s="30"/>
      <c r="M20" s="238"/>
      <c r="N20" s="238"/>
      <c r="O20" s="149" t="s">
        <v>269</v>
      </c>
      <c r="P20" s="31" t="s">
        <v>222</v>
      </c>
      <c r="Q20" s="156" t="s">
        <v>270</v>
      </c>
      <c r="R20" s="77"/>
      <c r="S20" s="97" t="str">
        <f t="shared" si="28"/>
        <v>0</v>
      </c>
      <c r="T20" s="97" t="str">
        <f t="shared" si="29"/>
        <v>0</v>
      </c>
      <c r="U20" s="97" t="str">
        <f t="shared" si="30"/>
        <v>0</v>
      </c>
      <c r="V20" s="97" t="str">
        <f t="shared" si="31"/>
        <v/>
      </c>
      <c r="W20" s="201">
        <f t="shared" si="32"/>
        <v>0</v>
      </c>
      <c r="X20" s="32"/>
      <c r="Y20" s="159" t="s">
        <v>271</v>
      </c>
      <c r="Z20" s="66"/>
      <c r="AA20" s="87">
        <f t="shared" si="13"/>
        <v>0</v>
      </c>
      <c r="AB20" s="87">
        <f t="shared" si="13"/>
        <v>0</v>
      </c>
      <c r="AC20" s="87" t="str">
        <f t="shared" si="13"/>
        <v>0 0</v>
      </c>
      <c r="AD20" s="87">
        <f t="shared" si="13"/>
        <v>0</v>
      </c>
      <c r="AE20" s="87">
        <f t="shared" si="13"/>
        <v>0</v>
      </c>
      <c r="AF20" s="87">
        <f t="shared" si="13"/>
        <v>0</v>
      </c>
      <c r="AG20" s="87">
        <f t="shared" si="13"/>
        <v>0</v>
      </c>
      <c r="AH20" s="87">
        <f t="shared" si="13"/>
        <v>0</v>
      </c>
      <c r="AI20" s="87">
        <f t="shared" si="13"/>
        <v>0</v>
      </c>
      <c r="AJ20" s="87">
        <f t="shared" ref="AJ20:AK20" si="51">AJ19</f>
        <v>0</v>
      </c>
      <c r="AK20" s="166">
        <f t="shared" si="51"/>
        <v>2022</v>
      </c>
      <c r="AL20" s="89">
        <f t="shared" si="47"/>
        <v>0</v>
      </c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</row>
    <row r="21" spans="1:51" ht="36" x14ac:dyDescent="0.25">
      <c r="A21" s="56" t="str">
        <f>A19</f>
        <v>000100-0-0</v>
      </c>
      <c r="B21" s="54">
        <f>IF(A19&lt;&gt;A21,B19+1,B19)</f>
        <v>0</v>
      </c>
      <c r="C21" s="54" t="str">
        <f t="shared" si="2"/>
        <v>0-000100-0-0</v>
      </c>
      <c r="D21" s="54">
        <f>D19</f>
        <v>0</v>
      </c>
      <c r="E21" s="57">
        <f t="shared" ca="1" si="4"/>
        <v>45685.476077199077</v>
      </c>
      <c r="F21" s="85"/>
      <c r="G21" s="33"/>
      <c r="H21" s="58" t="str">
        <f t="shared" si="5"/>
        <v/>
      </c>
      <c r="I21" s="58" t="str">
        <f t="shared" si="6"/>
        <v>Plants</v>
      </c>
      <c r="J21" s="162" t="s">
        <v>220</v>
      </c>
      <c r="K21" s="30"/>
      <c r="L21" s="30"/>
      <c r="M21" s="238"/>
      <c r="N21" s="238"/>
      <c r="O21" s="150" t="s">
        <v>272</v>
      </c>
      <c r="P21" s="31" t="s">
        <v>222</v>
      </c>
      <c r="Q21" s="81" t="s">
        <v>273</v>
      </c>
      <c r="R21" s="77"/>
      <c r="S21" s="97" t="str">
        <f t="shared" si="28"/>
        <v>0</v>
      </c>
      <c r="T21" s="97" t="str">
        <f t="shared" si="29"/>
        <v>0</v>
      </c>
      <c r="U21" s="97" t="str">
        <f t="shared" si="30"/>
        <v>0</v>
      </c>
      <c r="V21" s="97" t="str">
        <f t="shared" si="31"/>
        <v/>
      </c>
      <c r="W21" s="201">
        <f t="shared" si="32"/>
        <v>0</v>
      </c>
      <c r="X21" s="32"/>
      <c r="Y21" s="92" t="s">
        <v>274</v>
      </c>
      <c r="Z21" s="77"/>
      <c r="AA21" s="87">
        <f t="shared" ref="AA21:AI21" si="52">AA19</f>
        <v>0</v>
      </c>
      <c r="AB21" s="87">
        <f t="shared" si="52"/>
        <v>0</v>
      </c>
      <c r="AC21" s="87" t="str">
        <f t="shared" si="52"/>
        <v>0 0</v>
      </c>
      <c r="AD21" s="87">
        <f t="shared" si="52"/>
        <v>0</v>
      </c>
      <c r="AE21" s="87">
        <f t="shared" si="52"/>
        <v>0</v>
      </c>
      <c r="AF21" s="87">
        <f t="shared" si="52"/>
        <v>0</v>
      </c>
      <c r="AG21" s="87">
        <f t="shared" si="52"/>
        <v>0</v>
      </c>
      <c r="AH21" s="87">
        <f t="shared" si="52"/>
        <v>0</v>
      </c>
      <c r="AI21" s="87">
        <f t="shared" si="52"/>
        <v>0</v>
      </c>
      <c r="AJ21" s="87">
        <f t="shared" ref="AJ21:AK21" si="53">AJ20</f>
        <v>0</v>
      </c>
      <c r="AK21" s="166">
        <f t="shared" si="53"/>
        <v>2022</v>
      </c>
      <c r="AL21" s="89">
        <f t="shared" ref="AL21" si="54">AL19</f>
        <v>0</v>
      </c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</row>
    <row r="22" spans="1:51" x14ac:dyDescent="0.25">
      <c r="A22" s="56" t="str">
        <f>A21</f>
        <v>000100-0-0</v>
      </c>
      <c r="B22" s="54">
        <f>IF(A21&lt;&gt;A22,B21+1,B21)</f>
        <v>0</v>
      </c>
      <c r="C22" s="54" t="str">
        <f t="shared" si="2"/>
        <v>0-000100-0-0</v>
      </c>
      <c r="D22" s="54">
        <f>D21</f>
        <v>0</v>
      </c>
      <c r="E22" s="57">
        <f t="shared" ca="1" si="4"/>
        <v>45685.476077199077</v>
      </c>
      <c r="F22" s="85"/>
      <c r="G22" s="33"/>
      <c r="H22" s="58" t="str">
        <f t="shared" si="5"/>
        <v/>
      </c>
      <c r="I22" s="58" t="str">
        <f t="shared" si="6"/>
        <v>Plants</v>
      </c>
      <c r="J22" s="162" t="s">
        <v>220</v>
      </c>
      <c r="K22" s="30"/>
      <c r="L22" s="30"/>
      <c r="M22" s="238"/>
      <c r="N22" s="238"/>
      <c r="O22" s="149" t="s">
        <v>275</v>
      </c>
      <c r="P22" s="31" t="s">
        <v>222</v>
      </c>
      <c r="Q22" s="155" t="s">
        <v>276</v>
      </c>
      <c r="R22" s="59"/>
      <c r="S22" s="97" t="str">
        <f t="shared" si="28"/>
        <v>0</v>
      </c>
      <c r="T22" s="97" t="str">
        <f t="shared" si="29"/>
        <v>0</v>
      </c>
      <c r="U22" s="97" t="str">
        <f t="shared" si="30"/>
        <v>0</v>
      </c>
      <c r="V22" s="97" t="str">
        <f t="shared" si="31"/>
        <v/>
      </c>
      <c r="W22" s="201">
        <f t="shared" si="32"/>
        <v>0</v>
      </c>
      <c r="X22" s="32"/>
      <c r="Y22" s="92" t="s">
        <v>277</v>
      </c>
      <c r="Z22" s="66"/>
      <c r="AA22" s="87">
        <f t="shared" ref="AA22:AK22" si="55">AA21</f>
        <v>0</v>
      </c>
      <c r="AB22" s="87">
        <f t="shared" si="55"/>
        <v>0</v>
      </c>
      <c r="AC22" s="87" t="str">
        <f t="shared" si="55"/>
        <v>0 0</v>
      </c>
      <c r="AD22" s="87">
        <f t="shared" si="55"/>
        <v>0</v>
      </c>
      <c r="AE22" s="87">
        <f t="shared" si="55"/>
        <v>0</v>
      </c>
      <c r="AF22" s="87">
        <f t="shared" si="55"/>
        <v>0</v>
      </c>
      <c r="AG22" s="87">
        <f t="shared" si="55"/>
        <v>0</v>
      </c>
      <c r="AH22" s="87">
        <f t="shared" si="55"/>
        <v>0</v>
      </c>
      <c r="AI22" s="87">
        <f t="shared" si="55"/>
        <v>0</v>
      </c>
      <c r="AJ22" s="87">
        <f t="shared" si="55"/>
        <v>0</v>
      </c>
      <c r="AK22" s="166">
        <f t="shared" si="55"/>
        <v>2022</v>
      </c>
      <c r="AL22" s="89">
        <f>AL21</f>
        <v>0</v>
      </c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</row>
    <row r="23" spans="1:51" ht="36" x14ac:dyDescent="0.25">
      <c r="A23" s="56" t="str">
        <f t="shared" si="0"/>
        <v>000100-0-0</v>
      </c>
      <c r="B23" s="54">
        <f t="shared" si="1"/>
        <v>0</v>
      </c>
      <c r="C23" s="54" t="str">
        <f t="shared" si="2"/>
        <v>0-000100-0-0</v>
      </c>
      <c r="D23" s="54">
        <f t="shared" si="3"/>
        <v>0</v>
      </c>
      <c r="E23" s="57">
        <f t="shared" ca="1" si="4"/>
        <v>45685.476077199077</v>
      </c>
      <c r="F23" s="85"/>
      <c r="G23" s="33"/>
      <c r="H23" s="58" t="str">
        <f t="shared" si="5"/>
        <v/>
      </c>
      <c r="I23" s="58" t="str">
        <f t="shared" si="6"/>
        <v>Plants</v>
      </c>
      <c r="J23" s="162" t="s">
        <v>220</v>
      </c>
      <c r="K23" s="30"/>
      <c r="L23" s="30"/>
      <c r="M23" s="238"/>
      <c r="N23" s="238"/>
      <c r="O23" s="150" t="s">
        <v>278</v>
      </c>
      <c r="P23" s="31" t="s">
        <v>222</v>
      </c>
      <c r="Q23" s="155" t="s">
        <v>279</v>
      </c>
      <c r="R23" s="59"/>
      <c r="S23" s="97" t="str">
        <f t="shared" si="28"/>
        <v>0</v>
      </c>
      <c r="T23" s="97" t="str">
        <f t="shared" si="29"/>
        <v>0</v>
      </c>
      <c r="U23" s="97" t="str">
        <f t="shared" si="30"/>
        <v>0</v>
      </c>
      <c r="V23" s="97" t="str">
        <f t="shared" si="31"/>
        <v/>
      </c>
      <c r="W23" s="201">
        <f t="shared" si="32"/>
        <v>0</v>
      </c>
      <c r="X23" s="32"/>
      <c r="Y23" s="92" t="s">
        <v>280</v>
      </c>
      <c r="Z23" s="66"/>
      <c r="AA23" s="87">
        <f t="shared" si="13"/>
        <v>0</v>
      </c>
      <c r="AB23" s="87">
        <f t="shared" si="13"/>
        <v>0</v>
      </c>
      <c r="AC23" s="87" t="str">
        <f t="shared" si="13"/>
        <v>0 0</v>
      </c>
      <c r="AD23" s="87">
        <f t="shared" si="13"/>
        <v>0</v>
      </c>
      <c r="AE23" s="87">
        <f t="shared" si="13"/>
        <v>0</v>
      </c>
      <c r="AF23" s="87">
        <f t="shared" si="13"/>
        <v>0</v>
      </c>
      <c r="AG23" s="87">
        <f t="shared" si="13"/>
        <v>0</v>
      </c>
      <c r="AH23" s="87">
        <f t="shared" si="13"/>
        <v>0</v>
      </c>
      <c r="AI23" s="87">
        <f t="shared" si="13"/>
        <v>0</v>
      </c>
      <c r="AJ23" s="87">
        <f t="shared" ref="AJ23:AK23" si="56">AJ22</f>
        <v>0</v>
      </c>
      <c r="AK23" s="166">
        <f t="shared" si="56"/>
        <v>2022</v>
      </c>
      <c r="AL23" s="89">
        <f t="shared" ref="AL23" si="57">AL22</f>
        <v>0</v>
      </c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</row>
    <row r="24" spans="1:51" ht="31.2" x14ac:dyDescent="0.25">
      <c r="A24" s="56" t="str">
        <f t="shared" si="0"/>
        <v>000100-0-0</v>
      </c>
      <c r="B24" s="54">
        <f t="shared" si="1"/>
        <v>0</v>
      </c>
      <c r="C24" s="54" t="str">
        <f t="shared" si="2"/>
        <v>0-000100-0-0</v>
      </c>
      <c r="D24" s="54">
        <f t="shared" si="3"/>
        <v>0</v>
      </c>
      <c r="E24" s="57">
        <f t="shared" ca="1" si="4"/>
        <v>45685.476077199077</v>
      </c>
      <c r="F24" s="85"/>
      <c r="G24" s="33"/>
      <c r="H24" s="58" t="str">
        <f t="shared" si="5"/>
        <v/>
      </c>
      <c r="I24" s="58" t="str">
        <f t="shared" si="6"/>
        <v>Plants</v>
      </c>
      <c r="J24" s="162" t="s">
        <v>220</v>
      </c>
      <c r="K24" s="30"/>
      <c r="L24" s="30"/>
      <c r="M24" s="238"/>
      <c r="N24" s="238"/>
      <c r="O24" s="149" t="s">
        <v>281</v>
      </c>
      <c r="P24" s="31" t="s">
        <v>222</v>
      </c>
      <c r="Q24" s="155" t="s">
        <v>282</v>
      </c>
      <c r="R24" s="59"/>
      <c r="S24" s="97" t="str">
        <f t="shared" si="28"/>
        <v>0</v>
      </c>
      <c r="T24" s="97" t="str">
        <f t="shared" si="29"/>
        <v>0</v>
      </c>
      <c r="U24" s="97" t="str">
        <f t="shared" si="30"/>
        <v>0</v>
      </c>
      <c r="V24" s="97" t="str">
        <f t="shared" si="31"/>
        <v/>
      </c>
      <c r="W24" s="201">
        <f t="shared" si="32"/>
        <v>0</v>
      </c>
      <c r="X24" s="32"/>
      <c r="Y24" s="92" t="s">
        <v>283</v>
      </c>
      <c r="Z24" s="66"/>
      <c r="AA24" s="87">
        <f t="shared" si="13"/>
        <v>0</v>
      </c>
      <c r="AB24" s="87">
        <f t="shared" si="13"/>
        <v>0</v>
      </c>
      <c r="AC24" s="87" t="str">
        <f t="shared" si="13"/>
        <v>0 0</v>
      </c>
      <c r="AD24" s="87">
        <f t="shared" si="13"/>
        <v>0</v>
      </c>
      <c r="AE24" s="87">
        <f t="shared" si="13"/>
        <v>0</v>
      </c>
      <c r="AF24" s="87">
        <f t="shared" si="13"/>
        <v>0</v>
      </c>
      <c r="AG24" s="87">
        <f t="shared" si="13"/>
        <v>0</v>
      </c>
      <c r="AH24" s="87">
        <f t="shared" si="13"/>
        <v>0</v>
      </c>
      <c r="AI24" s="87">
        <f t="shared" si="13"/>
        <v>0</v>
      </c>
      <c r="AJ24" s="87">
        <f t="shared" ref="AJ24:AK24" si="58">AJ23</f>
        <v>0</v>
      </c>
      <c r="AK24" s="166">
        <f t="shared" si="58"/>
        <v>2022</v>
      </c>
      <c r="AL24" s="89">
        <f t="shared" ref="AL24" si="59">AL23</f>
        <v>0</v>
      </c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</row>
    <row r="25" spans="1:51" ht="31.2" x14ac:dyDescent="0.25">
      <c r="A25" s="56" t="str">
        <f t="shared" si="0"/>
        <v>000100-0-0</v>
      </c>
      <c r="B25" s="54">
        <f t="shared" si="1"/>
        <v>0</v>
      </c>
      <c r="C25" s="54" t="str">
        <f t="shared" si="2"/>
        <v>0-000100-0-0</v>
      </c>
      <c r="D25" s="54">
        <f t="shared" si="3"/>
        <v>0</v>
      </c>
      <c r="E25" s="57">
        <f t="shared" ca="1" si="4"/>
        <v>45685.476077199077</v>
      </c>
      <c r="F25" s="85"/>
      <c r="G25" s="33"/>
      <c r="H25" s="58" t="str">
        <f t="shared" si="5"/>
        <v/>
      </c>
      <c r="I25" s="58" t="str">
        <f t="shared" si="6"/>
        <v>Plants</v>
      </c>
      <c r="J25" s="162" t="s">
        <v>220</v>
      </c>
      <c r="K25" s="30"/>
      <c r="L25" s="30"/>
      <c r="M25" s="238"/>
      <c r="N25" s="238"/>
      <c r="O25" s="149" t="s">
        <v>284</v>
      </c>
      <c r="P25" s="31" t="s">
        <v>222</v>
      </c>
      <c r="Q25" s="155" t="s">
        <v>285</v>
      </c>
      <c r="R25" s="59"/>
      <c r="S25" s="97" t="str">
        <f t="shared" si="28"/>
        <v>0</v>
      </c>
      <c r="T25" s="97" t="str">
        <f t="shared" si="29"/>
        <v>0</v>
      </c>
      <c r="U25" s="97" t="str">
        <f t="shared" si="30"/>
        <v>0</v>
      </c>
      <c r="V25" s="97" t="str">
        <f t="shared" si="31"/>
        <v/>
      </c>
      <c r="W25" s="201">
        <f t="shared" si="32"/>
        <v>0</v>
      </c>
      <c r="X25" s="32"/>
      <c r="Y25" s="92" t="s">
        <v>286</v>
      </c>
      <c r="Z25" s="66"/>
      <c r="AA25" s="87">
        <f t="shared" si="13"/>
        <v>0</v>
      </c>
      <c r="AB25" s="87">
        <f t="shared" si="13"/>
        <v>0</v>
      </c>
      <c r="AC25" s="87" t="str">
        <f t="shared" si="13"/>
        <v>0 0</v>
      </c>
      <c r="AD25" s="87">
        <f t="shared" si="13"/>
        <v>0</v>
      </c>
      <c r="AE25" s="87">
        <f t="shared" si="13"/>
        <v>0</v>
      </c>
      <c r="AF25" s="87">
        <f t="shared" si="13"/>
        <v>0</v>
      </c>
      <c r="AG25" s="87">
        <f t="shared" si="13"/>
        <v>0</v>
      </c>
      <c r="AH25" s="87">
        <f t="shared" si="13"/>
        <v>0</v>
      </c>
      <c r="AI25" s="87">
        <f t="shared" si="13"/>
        <v>0</v>
      </c>
      <c r="AJ25" s="87">
        <f t="shared" ref="AJ25:AK25" si="60">AJ24</f>
        <v>0</v>
      </c>
      <c r="AK25" s="166">
        <f t="shared" si="60"/>
        <v>2022</v>
      </c>
      <c r="AL25" s="89">
        <f t="shared" ref="AL25" si="61">AL24</f>
        <v>0</v>
      </c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</row>
    <row r="26" spans="1:51" x14ac:dyDescent="0.25">
      <c r="A26" s="56" t="str">
        <f t="shared" si="0"/>
        <v>000100-0-0</v>
      </c>
      <c r="B26" s="54">
        <f t="shared" si="1"/>
        <v>0</v>
      </c>
      <c r="C26" s="54" t="str">
        <f t="shared" si="2"/>
        <v>0-000100-0-0</v>
      </c>
      <c r="D26" s="54">
        <f t="shared" si="3"/>
        <v>0</v>
      </c>
      <c r="E26" s="57">
        <f t="shared" ca="1" si="4"/>
        <v>45685.476077199077</v>
      </c>
      <c r="F26" s="85"/>
      <c r="G26" s="33"/>
      <c r="H26" s="58" t="str">
        <f t="shared" si="5"/>
        <v/>
      </c>
      <c r="I26" s="58" t="str">
        <f t="shared" si="6"/>
        <v>Plants</v>
      </c>
      <c r="J26" s="162" t="s">
        <v>220</v>
      </c>
      <c r="K26" s="30"/>
      <c r="L26" s="30"/>
      <c r="M26" s="238"/>
      <c r="N26" s="238"/>
      <c r="O26" s="149" t="s">
        <v>287</v>
      </c>
      <c r="P26" s="31" t="s">
        <v>222</v>
      </c>
      <c r="Q26" s="155" t="s">
        <v>288</v>
      </c>
      <c r="R26" s="59"/>
      <c r="S26" s="97" t="str">
        <f t="shared" si="28"/>
        <v>0</v>
      </c>
      <c r="T26" s="97" t="str">
        <f t="shared" si="29"/>
        <v>0</v>
      </c>
      <c r="U26" s="97" t="str">
        <f t="shared" si="30"/>
        <v>0</v>
      </c>
      <c r="V26" s="97" t="str">
        <f t="shared" si="31"/>
        <v/>
      </c>
      <c r="W26" s="201">
        <f t="shared" si="32"/>
        <v>0</v>
      </c>
      <c r="X26" s="32"/>
      <c r="Y26" s="92" t="s">
        <v>289</v>
      </c>
      <c r="Z26" s="66"/>
      <c r="AA26" s="87">
        <f t="shared" si="13"/>
        <v>0</v>
      </c>
      <c r="AB26" s="87">
        <f t="shared" si="13"/>
        <v>0</v>
      </c>
      <c r="AC26" s="87" t="str">
        <f t="shared" si="13"/>
        <v>0 0</v>
      </c>
      <c r="AD26" s="87">
        <f t="shared" si="13"/>
        <v>0</v>
      </c>
      <c r="AE26" s="87">
        <f t="shared" si="13"/>
        <v>0</v>
      </c>
      <c r="AF26" s="87">
        <f t="shared" si="13"/>
        <v>0</v>
      </c>
      <c r="AG26" s="87">
        <f t="shared" si="13"/>
        <v>0</v>
      </c>
      <c r="AH26" s="87">
        <f t="shared" si="13"/>
        <v>0</v>
      </c>
      <c r="AI26" s="87">
        <f t="shared" si="13"/>
        <v>0</v>
      </c>
      <c r="AJ26" s="87">
        <f t="shared" ref="AJ26:AK26" si="62">AJ25</f>
        <v>0</v>
      </c>
      <c r="AK26" s="166">
        <f t="shared" si="62"/>
        <v>2022</v>
      </c>
      <c r="AL26" s="89">
        <f t="shared" ref="AL26" si="63">AL25</f>
        <v>0</v>
      </c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</row>
    <row r="27" spans="1:51" x14ac:dyDescent="0.25">
      <c r="A27" s="56" t="str">
        <f t="shared" si="0"/>
        <v>000100-0-0</v>
      </c>
      <c r="B27" s="54">
        <f t="shared" si="1"/>
        <v>0</v>
      </c>
      <c r="C27" s="54" t="str">
        <f t="shared" si="2"/>
        <v>0-000100-0-0</v>
      </c>
      <c r="D27" s="54">
        <f t="shared" si="3"/>
        <v>0</v>
      </c>
      <c r="E27" s="57">
        <f t="shared" ca="1" si="4"/>
        <v>45685.476077199077</v>
      </c>
      <c r="F27" s="85"/>
      <c r="G27" s="33"/>
      <c r="H27" s="58" t="str">
        <f t="shared" si="5"/>
        <v/>
      </c>
      <c r="I27" s="58" t="str">
        <f t="shared" si="6"/>
        <v>Plants</v>
      </c>
      <c r="J27" s="162" t="s">
        <v>220</v>
      </c>
      <c r="K27" s="30"/>
      <c r="L27" s="30"/>
      <c r="M27" s="238"/>
      <c r="N27" s="238"/>
      <c r="O27" s="149" t="s">
        <v>290</v>
      </c>
      <c r="P27" s="31" t="s">
        <v>222</v>
      </c>
      <c r="Q27" s="155" t="s">
        <v>291</v>
      </c>
      <c r="R27" s="59"/>
      <c r="S27" s="97" t="str">
        <f t="shared" si="28"/>
        <v>0</v>
      </c>
      <c r="T27" s="97" t="str">
        <f t="shared" si="29"/>
        <v>0</v>
      </c>
      <c r="U27" s="97" t="str">
        <f t="shared" si="30"/>
        <v>0</v>
      </c>
      <c r="V27" s="97" t="str">
        <f t="shared" si="31"/>
        <v/>
      </c>
      <c r="W27" s="201">
        <f t="shared" si="32"/>
        <v>0</v>
      </c>
      <c r="X27" s="32"/>
      <c r="Y27" s="92" t="s">
        <v>292</v>
      </c>
      <c r="Z27" s="66"/>
      <c r="AA27" s="87">
        <f t="shared" si="13"/>
        <v>0</v>
      </c>
      <c r="AB27" s="87">
        <f t="shared" si="13"/>
        <v>0</v>
      </c>
      <c r="AC27" s="87" t="str">
        <f t="shared" si="13"/>
        <v>0 0</v>
      </c>
      <c r="AD27" s="87">
        <f t="shared" si="13"/>
        <v>0</v>
      </c>
      <c r="AE27" s="87">
        <f t="shared" si="13"/>
        <v>0</v>
      </c>
      <c r="AF27" s="87">
        <f t="shared" si="13"/>
        <v>0</v>
      </c>
      <c r="AG27" s="87">
        <f t="shared" si="13"/>
        <v>0</v>
      </c>
      <c r="AH27" s="87">
        <f t="shared" si="13"/>
        <v>0</v>
      </c>
      <c r="AI27" s="87">
        <f t="shared" si="13"/>
        <v>0</v>
      </c>
      <c r="AJ27" s="87">
        <f t="shared" ref="AJ27:AK27" si="64">AJ26</f>
        <v>0</v>
      </c>
      <c r="AK27" s="166">
        <f t="shared" si="64"/>
        <v>2022</v>
      </c>
      <c r="AL27" s="89">
        <f t="shared" ref="AL27" si="65">AL26</f>
        <v>0</v>
      </c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</row>
    <row r="28" spans="1:51" ht="31.2" x14ac:dyDescent="0.25">
      <c r="A28" s="56" t="str">
        <f t="shared" si="0"/>
        <v>000100-0-0</v>
      </c>
      <c r="B28" s="54">
        <f t="shared" si="1"/>
        <v>0</v>
      </c>
      <c r="C28" s="54" t="str">
        <f t="shared" si="2"/>
        <v>0-000100-0-0</v>
      </c>
      <c r="D28" s="54">
        <f t="shared" si="3"/>
        <v>0</v>
      </c>
      <c r="E28" s="57">
        <f t="shared" ca="1" si="4"/>
        <v>45685.476077199077</v>
      </c>
      <c r="F28" s="85"/>
      <c r="G28" s="33"/>
      <c r="H28" s="58" t="str">
        <f t="shared" si="5"/>
        <v/>
      </c>
      <c r="I28" s="58" t="str">
        <f t="shared" si="6"/>
        <v>Plants</v>
      </c>
      <c r="J28" s="162" t="s">
        <v>220</v>
      </c>
      <c r="K28" s="30"/>
      <c r="L28" s="30"/>
      <c r="M28" s="238"/>
      <c r="N28" s="238"/>
      <c r="O28" s="149" t="s">
        <v>293</v>
      </c>
      <c r="P28" s="31" t="s">
        <v>222</v>
      </c>
      <c r="Q28" s="155" t="s">
        <v>294</v>
      </c>
      <c r="R28" s="59"/>
      <c r="S28" s="97" t="str">
        <f t="shared" si="28"/>
        <v>0</v>
      </c>
      <c r="T28" s="97" t="str">
        <f t="shared" si="29"/>
        <v>0</v>
      </c>
      <c r="U28" s="97" t="str">
        <f t="shared" si="30"/>
        <v>0</v>
      </c>
      <c r="V28" s="97" t="str">
        <f t="shared" si="31"/>
        <v/>
      </c>
      <c r="W28" s="201">
        <f t="shared" si="32"/>
        <v>0</v>
      </c>
      <c r="X28" s="32"/>
      <c r="Y28" s="92" t="s">
        <v>295</v>
      </c>
      <c r="Z28" s="66"/>
      <c r="AA28" s="87">
        <f t="shared" si="13"/>
        <v>0</v>
      </c>
      <c r="AB28" s="87">
        <f t="shared" si="13"/>
        <v>0</v>
      </c>
      <c r="AC28" s="87" t="str">
        <f t="shared" si="13"/>
        <v>0 0</v>
      </c>
      <c r="AD28" s="87">
        <f t="shared" si="13"/>
        <v>0</v>
      </c>
      <c r="AE28" s="87">
        <f t="shared" si="13"/>
        <v>0</v>
      </c>
      <c r="AF28" s="87">
        <f t="shared" si="13"/>
        <v>0</v>
      </c>
      <c r="AG28" s="87">
        <f t="shared" si="13"/>
        <v>0</v>
      </c>
      <c r="AH28" s="87">
        <f t="shared" si="13"/>
        <v>0</v>
      </c>
      <c r="AI28" s="87">
        <f t="shared" si="13"/>
        <v>0</v>
      </c>
      <c r="AJ28" s="87">
        <f t="shared" ref="AJ28:AK28" si="66">AJ27</f>
        <v>0</v>
      </c>
      <c r="AK28" s="166">
        <f t="shared" si="66"/>
        <v>2022</v>
      </c>
      <c r="AL28" s="89">
        <f t="shared" ref="AL28" si="67">AL27</f>
        <v>0</v>
      </c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</row>
    <row r="29" spans="1:51" ht="31.2" x14ac:dyDescent="0.25">
      <c r="A29" s="56" t="str">
        <f t="shared" si="0"/>
        <v>000100-0-0</v>
      </c>
      <c r="B29" s="54">
        <f t="shared" si="1"/>
        <v>0</v>
      </c>
      <c r="C29" s="54" t="str">
        <f t="shared" si="2"/>
        <v>0-000100-0-0</v>
      </c>
      <c r="D29" s="54">
        <f t="shared" si="3"/>
        <v>0</v>
      </c>
      <c r="E29" s="57">
        <f t="shared" ca="1" si="4"/>
        <v>45685.476077199077</v>
      </c>
      <c r="F29" s="85"/>
      <c r="G29" s="33"/>
      <c r="H29" s="58" t="str">
        <f t="shared" si="5"/>
        <v/>
      </c>
      <c r="I29" s="58" t="str">
        <f t="shared" si="6"/>
        <v>Plants</v>
      </c>
      <c r="J29" s="162" t="s">
        <v>220</v>
      </c>
      <c r="K29" s="30"/>
      <c r="L29" s="30"/>
      <c r="M29" s="238"/>
      <c r="N29" s="238"/>
      <c r="O29" s="149" t="s">
        <v>296</v>
      </c>
      <c r="P29" s="31" t="s">
        <v>222</v>
      </c>
      <c r="Q29" s="155" t="s">
        <v>297</v>
      </c>
      <c r="R29" s="59"/>
      <c r="S29" s="97" t="str">
        <f t="shared" si="28"/>
        <v>0</v>
      </c>
      <c r="T29" s="97" t="str">
        <f t="shared" si="29"/>
        <v>0</v>
      </c>
      <c r="U29" s="97" t="str">
        <f t="shared" si="30"/>
        <v>0</v>
      </c>
      <c r="V29" s="97" t="str">
        <f t="shared" si="31"/>
        <v/>
      </c>
      <c r="W29" s="201">
        <f t="shared" si="32"/>
        <v>0</v>
      </c>
      <c r="X29" s="32"/>
      <c r="Y29" s="92" t="s">
        <v>298</v>
      </c>
      <c r="Z29" s="66"/>
      <c r="AA29" s="87">
        <f t="shared" si="13"/>
        <v>0</v>
      </c>
      <c r="AB29" s="87">
        <f t="shared" si="13"/>
        <v>0</v>
      </c>
      <c r="AC29" s="87" t="str">
        <f t="shared" si="13"/>
        <v>0 0</v>
      </c>
      <c r="AD29" s="87">
        <f t="shared" si="13"/>
        <v>0</v>
      </c>
      <c r="AE29" s="87">
        <f t="shared" si="13"/>
        <v>0</v>
      </c>
      <c r="AF29" s="87">
        <f t="shared" si="13"/>
        <v>0</v>
      </c>
      <c r="AG29" s="87">
        <f t="shared" si="13"/>
        <v>0</v>
      </c>
      <c r="AH29" s="87">
        <f t="shared" si="13"/>
        <v>0</v>
      </c>
      <c r="AI29" s="87">
        <f t="shared" si="13"/>
        <v>0</v>
      </c>
      <c r="AJ29" s="87">
        <f t="shared" ref="AJ29:AK29" si="68">AJ28</f>
        <v>0</v>
      </c>
      <c r="AK29" s="166">
        <f t="shared" si="68"/>
        <v>2022</v>
      </c>
      <c r="AL29" s="89">
        <f t="shared" ref="AL29" si="69">AL28</f>
        <v>0</v>
      </c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</row>
    <row r="30" spans="1:51" x14ac:dyDescent="0.25">
      <c r="A30" s="56" t="str">
        <f t="shared" si="0"/>
        <v>000100-0-0</v>
      </c>
      <c r="B30" s="54">
        <f t="shared" si="1"/>
        <v>0</v>
      </c>
      <c r="C30" s="54" t="str">
        <f t="shared" si="2"/>
        <v>0-000100-0-0</v>
      </c>
      <c r="D30" s="54">
        <f t="shared" si="3"/>
        <v>0</v>
      </c>
      <c r="E30" s="57">
        <f t="shared" ca="1" si="4"/>
        <v>45685.476077199077</v>
      </c>
      <c r="F30" s="85"/>
      <c r="G30" s="33"/>
      <c r="H30" s="58" t="str">
        <f t="shared" si="5"/>
        <v/>
      </c>
      <c r="I30" s="58" t="str">
        <f t="shared" si="6"/>
        <v>Plants</v>
      </c>
      <c r="J30" s="162" t="s">
        <v>220</v>
      </c>
      <c r="K30" s="30"/>
      <c r="L30" s="30"/>
      <c r="M30" s="238"/>
      <c r="N30" s="238"/>
      <c r="O30" s="149" t="s">
        <v>299</v>
      </c>
      <c r="P30" s="31" t="s">
        <v>222</v>
      </c>
      <c r="Q30" s="155" t="s">
        <v>300</v>
      </c>
      <c r="R30" s="59"/>
      <c r="S30" s="97" t="str">
        <f t="shared" si="28"/>
        <v>0</v>
      </c>
      <c r="T30" s="97" t="str">
        <f t="shared" si="29"/>
        <v>0</v>
      </c>
      <c r="U30" s="97" t="str">
        <f t="shared" si="30"/>
        <v>0</v>
      </c>
      <c r="V30" s="97" t="str">
        <f t="shared" si="31"/>
        <v/>
      </c>
      <c r="W30" s="201">
        <f t="shared" si="32"/>
        <v>0</v>
      </c>
      <c r="X30" s="32"/>
      <c r="Y30" s="92" t="s">
        <v>301</v>
      </c>
      <c r="Z30" s="66"/>
      <c r="AA30" s="87">
        <f t="shared" si="13"/>
        <v>0</v>
      </c>
      <c r="AB30" s="87">
        <f t="shared" si="13"/>
        <v>0</v>
      </c>
      <c r="AC30" s="87" t="str">
        <f t="shared" si="13"/>
        <v>0 0</v>
      </c>
      <c r="AD30" s="87">
        <f t="shared" si="13"/>
        <v>0</v>
      </c>
      <c r="AE30" s="87">
        <f t="shared" si="13"/>
        <v>0</v>
      </c>
      <c r="AF30" s="87">
        <f t="shared" si="13"/>
        <v>0</v>
      </c>
      <c r="AG30" s="87">
        <f t="shared" si="13"/>
        <v>0</v>
      </c>
      <c r="AH30" s="87">
        <f t="shared" si="13"/>
        <v>0</v>
      </c>
      <c r="AI30" s="87">
        <f t="shared" si="13"/>
        <v>0</v>
      </c>
      <c r="AJ30" s="87">
        <f t="shared" ref="AJ30:AK30" si="70">AJ29</f>
        <v>0</v>
      </c>
      <c r="AK30" s="166">
        <f t="shared" si="70"/>
        <v>2022</v>
      </c>
      <c r="AL30" s="89">
        <f t="shared" ref="AL30" si="71">AL29</f>
        <v>0</v>
      </c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</row>
    <row r="31" spans="1:51" ht="31.2" x14ac:dyDescent="0.25">
      <c r="A31" s="56" t="str">
        <f t="shared" si="0"/>
        <v>000100-0-0</v>
      </c>
      <c r="B31" s="54">
        <f t="shared" si="1"/>
        <v>0</v>
      </c>
      <c r="C31" s="54" t="str">
        <f t="shared" si="2"/>
        <v>0-000100-0-0</v>
      </c>
      <c r="D31" s="54">
        <f t="shared" si="3"/>
        <v>0</v>
      </c>
      <c r="E31" s="57">
        <f t="shared" ca="1" si="4"/>
        <v>45685.476077199077</v>
      </c>
      <c r="F31" s="85"/>
      <c r="G31" s="33"/>
      <c r="H31" s="58" t="str">
        <f t="shared" si="5"/>
        <v/>
      </c>
      <c r="I31" s="58" t="str">
        <f t="shared" si="6"/>
        <v>Plants</v>
      </c>
      <c r="J31" s="162" t="s">
        <v>220</v>
      </c>
      <c r="K31" s="30"/>
      <c r="L31" s="30"/>
      <c r="M31" s="238"/>
      <c r="N31" s="238"/>
      <c r="O31" s="149" t="s">
        <v>302</v>
      </c>
      <c r="P31" s="31" t="s">
        <v>222</v>
      </c>
      <c r="Q31" s="155" t="s">
        <v>303</v>
      </c>
      <c r="R31" s="59"/>
      <c r="S31" s="97" t="str">
        <f t="shared" si="28"/>
        <v>0</v>
      </c>
      <c r="T31" s="97" t="str">
        <f t="shared" si="29"/>
        <v>0</v>
      </c>
      <c r="U31" s="97" t="str">
        <f t="shared" si="30"/>
        <v>0</v>
      </c>
      <c r="V31" s="97" t="str">
        <f t="shared" si="31"/>
        <v/>
      </c>
      <c r="W31" s="201">
        <f t="shared" si="32"/>
        <v>0</v>
      </c>
      <c r="X31" s="32"/>
      <c r="Y31" s="92" t="s">
        <v>304</v>
      </c>
      <c r="Z31" s="66"/>
      <c r="AA31" s="87">
        <f t="shared" si="13"/>
        <v>0</v>
      </c>
      <c r="AB31" s="87">
        <f t="shared" si="13"/>
        <v>0</v>
      </c>
      <c r="AC31" s="87" t="str">
        <f t="shared" si="13"/>
        <v>0 0</v>
      </c>
      <c r="AD31" s="87">
        <f t="shared" si="13"/>
        <v>0</v>
      </c>
      <c r="AE31" s="87">
        <f t="shared" si="13"/>
        <v>0</v>
      </c>
      <c r="AF31" s="87">
        <f t="shared" si="13"/>
        <v>0</v>
      </c>
      <c r="AG31" s="87">
        <f t="shared" si="13"/>
        <v>0</v>
      </c>
      <c r="AH31" s="87">
        <f t="shared" si="13"/>
        <v>0</v>
      </c>
      <c r="AI31" s="87">
        <f t="shared" si="13"/>
        <v>0</v>
      </c>
      <c r="AJ31" s="87">
        <f t="shared" ref="AJ31:AK31" si="72">AJ30</f>
        <v>0</v>
      </c>
      <c r="AK31" s="166">
        <f t="shared" si="72"/>
        <v>2022</v>
      </c>
      <c r="AL31" s="89">
        <f t="shared" ref="AL31" si="73">AL30</f>
        <v>0</v>
      </c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</row>
    <row r="32" spans="1:51" ht="31.2" x14ac:dyDescent="0.25">
      <c r="A32" s="56" t="str">
        <f t="shared" si="0"/>
        <v>000100-0-0</v>
      </c>
      <c r="B32" s="54">
        <f t="shared" si="1"/>
        <v>0</v>
      </c>
      <c r="C32" s="54" t="str">
        <f t="shared" si="2"/>
        <v>0-000100-0-0</v>
      </c>
      <c r="D32" s="54">
        <f t="shared" si="3"/>
        <v>0</v>
      </c>
      <c r="E32" s="57">
        <f t="shared" ca="1" si="4"/>
        <v>45685.476077199077</v>
      </c>
      <c r="F32" s="85"/>
      <c r="G32" s="33"/>
      <c r="H32" s="58" t="str">
        <f t="shared" si="5"/>
        <v/>
      </c>
      <c r="I32" s="58" t="str">
        <f t="shared" si="6"/>
        <v>Plants</v>
      </c>
      <c r="J32" s="162" t="s">
        <v>220</v>
      </c>
      <c r="K32" s="30"/>
      <c r="L32" s="30"/>
      <c r="M32" s="238"/>
      <c r="N32" s="238"/>
      <c r="O32" s="149" t="s">
        <v>305</v>
      </c>
      <c r="P32" s="31" t="s">
        <v>222</v>
      </c>
      <c r="Q32" s="81" t="s">
        <v>306</v>
      </c>
      <c r="R32" s="77"/>
      <c r="S32" s="97" t="str">
        <f t="shared" si="28"/>
        <v>0</v>
      </c>
      <c r="T32" s="97" t="str">
        <f t="shared" si="29"/>
        <v>0</v>
      </c>
      <c r="U32" s="97" t="str">
        <f t="shared" si="30"/>
        <v>0</v>
      </c>
      <c r="V32" s="97" t="str">
        <f t="shared" si="31"/>
        <v/>
      </c>
      <c r="W32" s="201">
        <f t="shared" si="32"/>
        <v>0</v>
      </c>
      <c r="X32" s="32"/>
      <c r="Y32" s="92" t="s">
        <v>307</v>
      </c>
      <c r="Z32" s="66"/>
      <c r="AA32" s="87">
        <f t="shared" si="13"/>
        <v>0</v>
      </c>
      <c r="AB32" s="87">
        <f t="shared" si="13"/>
        <v>0</v>
      </c>
      <c r="AC32" s="87" t="str">
        <f t="shared" si="13"/>
        <v>0 0</v>
      </c>
      <c r="AD32" s="87">
        <f t="shared" si="13"/>
        <v>0</v>
      </c>
      <c r="AE32" s="87">
        <f t="shared" si="13"/>
        <v>0</v>
      </c>
      <c r="AF32" s="87">
        <f t="shared" si="13"/>
        <v>0</v>
      </c>
      <c r="AG32" s="87">
        <f t="shared" si="13"/>
        <v>0</v>
      </c>
      <c r="AH32" s="87">
        <f t="shared" si="13"/>
        <v>0</v>
      </c>
      <c r="AI32" s="87">
        <f t="shared" si="13"/>
        <v>0</v>
      </c>
      <c r="AJ32" s="87">
        <f t="shared" ref="AJ32:AK32" si="74">AJ31</f>
        <v>0</v>
      </c>
      <c r="AK32" s="166">
        <f t="shared" si="74"/>
        <v>2022</v>
      </c>
      <c r="AL32" s="89">
        <f t="shared" ref="AL32" si="75">AL31</f>
        <v>0</v>
      </c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</row>
    <row r="33" spans="1:51" x14ac:dyDescent="0.25">
      <c r="A33" s="56" t="str">
        <f t="shared" si="0"/>
        <v>000100-0-0</v>
      </c>
      <c r="B33" s="54">
        <f t="shared" si="1"/>
        <v>0</v>
      </c>
      <c r="C33" s="54" t="str">
        <f t="shared" si="2"/>
        <v>0-000100-0-0</v>
      </c>
      <c r="D33" s="54">
        <f t="shared" si="3"/>
        <v>0</v>
      </c>
      <c r="E33" s="57">
        <f t="shared" ca="1" si="4"/>
        <v>45685.476077199077</v>
      </c>
      <c r="F33" s="85"/>
      <c r="G33" s="33"/>
      <c r="H33" s="58" t="str">
        <f t="shared" si="5"/>
        <v/>
      </c>
      <c r="I33" s="58" t="str">
        <f t="shared" si="6"/>
        <v>Plants</v>
      </c>
      <c r="J33" s="162" t="s">
        <v>220</v>
      </c>
      <c r="K33" s="30"/>
      <c r="L33" s="30"/>
      <c r="M33" s="238"/>
      <c r="N33" s="238"/>
      <c r="O33" s="149" t="s">
        <v>308</v>
      </c>
      <c r="P33" s="31" t="s">
        <v>222</v>
      </c>
      <c r="Q33" s="155" t="s">
        <v>309</v>
      </c>
      <c r="R33" s="59"/>
      <c r="S33" s="97" t="str">
        <f t="shared" si="28"/>
        <v>0</v>
      </c>
      <c r="T33" s="97" t="str">
        <f t="shared" si="29"/>
        <v>0</v>
      </c>
      <c r="U33" s="97" t="str">
        <f t="shared" si="30"/>
        <v>0</v>
      </c>
      <c r="V33" s="97" t="str">
        <f t="shared" si="31"/>
        <v/>
      </c>
      <c r="W33" s="201">
        <f t="shared" si="32"/>
        <v>0</v>
      </c>
      <c r="X33" s="32"/>
      <c r="Y33" s="92" t="s">
        <v>310</v>
      </c>
      <c r="Z33" s="66"/>
      <c r="AA33" s="87">
        <f t="shared" si="13"/>
        <v>0</v>
      </c>
      <c r="AB33" s="87">
        <f t="shared" si="13"/>
        <v>0</v>
      </c>
      <c r="AC33" s="87" t="str">
        <f t="shared" si="13"/>
        <v>0 0</v>
      </c>
      <c r="AD33" s="87">
        <f t="shared" si="13"/>
        <v>0</v>
      </c>
      <c r="AE33" s="87">
        <f t="shared" si="13"/>
        <v>0</v>
      </c>
      <c r="AF33" s="87">
        <f t="shared" si="13"/>
        <v>0</v>
      </c>
      <c r="AG33" s="87">
        <f t="shared" si="13"/>
        <v>0</v>
      </c>
      <c r="AH33" s="87">
        <f t="shared" si="13"/>
        <v>0</v>
      </c>
      <c r="AI33" s="87">
        <f t="shared" si="13"/>
        <v>0</v>
      </c>
      <c r="AJ33" s="87">
        <f t="shared" ref="AJ33:AK33" si="76">AJ32</f>
        <v>0</v>
      </c>
      <c r="AK33" s="166">
        <f t="shared" si="76"/>
        <v>2022</v>
      </c>
      <c r="AL33" s="89">
        <f t="shared" ref="AL33" si="77">AL32</f>
        <v>0</v>
      </c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</row>
    <row r="34" spans="1:51" ht="31.2" x14ac:dyDescent="0.25">
      <c r="A34" s="56" t="str">
        <f t="shared" si="0"/>
        <v>000100-0-0</v>
      </c>
      <c r="B34" s="54">
        <f t="shared" si="1"/>
        <v>0</v>
      </c>
      <c r="C34" s="54" t="str">
        <f t="shared" si="2"/>
        <v>0-000100-0-0</v>
      </c>
      <c r="D34" s="54">
        <f t="shared" si="3"/>
        <v>0</v>
      </c>
      <c r="E34" s="57">
        <f t="shared" ca="1" si="4"/>
        <v>45685.476077199077</v>
      </c>
      <c r="F34" s="85"/>
      <c r="G34" s="33"/>
      <c r="H34" s="58" t="str">
        <f t="shared" si="5"/>
        <v/>
      </c>
      <c r="I34" s="58" t="str">
        <f t="shared" si="6"/>
        <v>Plants</v>
      </c>
      <c r="J34" s="162" t="s">
        <v>220</v>
      </c>
      <c r="K34" s="30"/>
      <c r="L34" s="30"/>
      <c r="M34" s="238"/>
      <c r="N34" s="238"/>
      <c r="O34" s="149" t="s">
        <v>311</v>
      </c>
      <c r="P34" s="31" t="s">
        <v>222</v>
      </c>
      <c r="Q34" s="156" t="s">
        <v>312</v>
      </c>
      <c r="R34" s="59"/>
      <c r="S34" s="97" t="str">
        <f t="shared" si="28"/>
        <v>0</v>
      </c>
      <c r="T34" s="97" t="str">
        <f t="shared" si="29"/>
        <v>0</v>
      </c>
      <c r="U34" s="97" t="str">
        <f t="shared" si="30"/>
        <v>0</v>
      </c>
      <c r="V34" s="97" t="str">
        <f t="shared" si="31"/>
        <v/>
      </c>
      <c r="W34" s="201">
        <f t="shared" si="32"/>
        <v>0</v>
      </c>
      <c r="X34" s="32"/>
      <c r="Y34" s="92" t="s">
        <v>313</v>
      </c>
      <c r="Z34" s="66"/>
      <c r="AA34" s="87">
        <f t="shared" si="13"/>
        <v>0</v>
      </c>
      <c r="AB34" s="87">
        <f t="shared" si="13"/>
        <v>0</v>
      </c>
      <c r="AC34" s="87" t="str">
        <f t="shared" si="13"/>
        <v>0 0</v>
      </c>
      <c r="AD34" s="87">
        <f t="shared" si="13"/>
        <v>0</v>
      </c>
      <c r="AE34" s="87">
        <f t="shared" si="13"/>
        <v>0</v>
      </c>
      <c r="AF34" s="87">
        <f t="shared" si="13"/>
        <v>0</v>
      </c>
      <c r="AG34" s="87">
        <f t="shared" si="13"/>
        <v>0</v>
      </c>
      <c r="AH34" s="87">
        <f t="shared" si="13"/>
        <v>0</v>
      </c>
      <c r="AI34" s="87">
        <f t="shared" si="13"/>
        <v>0</v>
      </c>
      <c r="AJ34" s="87">
        <f t="shared" ref="AJ34:AK34" si="78">AJ33</f>
        <v>0</v>
      </c>
      <c r="AK34" s="166">
        <f t="shared" si="78"/>
        <v>2022</v>
      </c>
      <c r="AL34" s="89">
        <f t="shared" ref="AL34" si="79">AL33</f>
        <v>0</v>
      </c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</row>
    <row r="35" spans="1:51" ht="31.2" x14ac:dyDescent="0.25">
      <c r="A35" s="56" t="str">
        <f t="shared" si="0"/>
        <v>000100-0-0</v>
      </c>
      <c r="B35" s="54">
        <f t="shared" si="1"/>
        <v>0</v>
      </c>
      <c r="C35" s="54" t="str">
        <f t="shared" si="2"/>
        <v>0-000100-0-0</v>
      </c>
      <c r="D35" s="54">
        <f t="shared" si="3"/>
        <v>0</v>
      </c>
      <c r="E35" s="57">
        <f t="shared" ca="1" si="4"/>
        <v>45685.476077199077</v>
      </c>
      <c r="F35" s="85"/>
      <c r="G35" s="33"/>
      <c r="H35" s="58" t="str">
        <f t="shared" si="5"/>
        <v/>
      </c>
      <c r="I35" s="58" t="str">
        <f t="shared" si="6"/>
        <v>Plants</v>
      </c>
      <c r="J35" s="162" t="s">
        <v>220</v>
      </c>
      <c r="K35" s="30"/>
      <c r="L35" s="30"/>
      <c r="M35" s="238"/>
      <c r="N35" s="238"/>
      <c r="O35" s="149" t="s">
        <v>314</v>
      </c>
      <c r="P35" s="31" t="s">
        <v>222</v>
      </c>
      <c r="Q35" s="155" t="s">
        <v>315</v>
      </c>
      <c r="R35" s="59"/>
      <c r="S35" s="97" t="str">
        <f t="shared" si="28"/>
        <v>0</v>
      </c>
      <c r="T35" s="97" t="str">
        <f t="shared" si="29"/>
        <v>0</v>
      </c>
      <c r="U35" s="97" t="str">
        <f t="shared" si="30"/>
        <v>0</v>
      </c>
      <c r="V35" s="97" t="str">
        <f t="shared" si="31"/>
        <v/>
      </c>
      <c r="W35" s="201">
        <f t="shared" si="32"/>
        <v>0</v>
      </c>
      <c r="X35" s="32"/>
      <c r="Y35" s="92" t="s">
        <v>316</v>
      </c>
      <c r="Z35" s="66"/>
      <c r="AA35" s="87">
        <f t="shared" si="13"/>
        <v>0</v>
      </c>
      <c r="AB35" s="87">
        <f t="shared" si="13"/>
        <v>0</v>
      </c>
      <c r="AC35" s="87" t="str">
        <f t="shared" si="13"/>
        <v>0 0</v>
      </c>
      <c r="AD35" s="87">
        <f t="shared" ref="AD35:AK35" si="80">AD34</f>
        <v>0</v>
      </c>
      <c r="AE35" s="87">
        <f t="shared" si="80"/>
        <v>0</v>
      </c>
      <c r="AF35" s="87">
        <f t="shared" si="80"/>
        <v>0</v>
      </c>
      <c r="AG35" s="87">
        <f t="shared" si="80"/>
        <v>0</v>
      </c>
      <c r="AH35" s="87">
        <f t="shared" si="80"/>
        <v>0</v>
      </c>
      <c r="AI35" s="87">
        <f t="shared" si="80"/>
        <v>0</v>
      </c>
      <c r="AJ35" s="87">
        <f t="shared" si="80"/>
        <v>0</v>
      </c>
      <c r="AK35" s="166">
        <f t="shared" si="80"/>
        <v>2022</v>
      </c>
      <c r="AL35" s="89">
        <f t="shared" ref="AL35" si="81">AL34</f>
        <v>0</v>
      </c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</row>
    <row r="36" spans="1:51" ht="31.2" x14ac:dyDescent="0.25">
      <c r="A36" s="56" t="str">
        <f t="shared" si="0"/>
        <v>000100-0-0</v>
      </c>
      <c r="B36" s="54">
        <f t="shared" si="1"/>
        <v>0</v>
      </c>
      <c r="C36" s="54" t="str">
        <f t="shared" si="2"/>
        <v>0-000100-0-0</v>
      </c>
      <c r="D36" s="54">
        <f t="shared" si="3"/>
        <v>0</v>
      </c>
      <c r="E36" s="57">
        <f t="shared" ca="1" si="4"/>
        <v>45685.476077199077</v>
      </c>
      <c r="F36" s="85"/>
      <c r="G36" s="33"/>
      <c r="H36" s="58" t="str">
        <f t="shared" si="5"/>
        <v/>
      </c>
      <c r="I36" s="58" t="str">
        <f t="shared" si="6"/>
        <v>Plants</v>
      </c>
      <c r="J36" s="162" t="s">
        <v>220</v>
      </c>
      <c r="K36" s="30"/>
      <c r="L36" s="30"/>
      <c r="M36" s="238"/>
      <c r="N36" s="238"/>
      <c r="O36" s="149" t="s">
        <v>317</v>
      </c>
      <c r="P36" s="31" t="s">
        <v>222</v>
      </c>
      <c r="Q36" s="155" t="s">
        <v>318</v>
      </c>
      <c r="R36" s="59"/>
      <c r="S36" s="97" t="str">
        <f t="shared" si="28"/>
        <v>0</v>
      </c>
      <c r="T36" s="97" t="str">
        <f t="shared" si="29"/>
        <v>0</v>
      </c>
      <c r="U36" s="97" t="str">
        <f t="shared" si="30"/>
        <v>0</v>
      </c>
      <c r="V36" s="97" t="str">
        <f t="shared" si="31"/>
        <v/>
      </c>
      <c r="W36" s="201">
        <f t="shared" si="32"/>
        <v>0</v>
      </c>
      <c r="X36" s="32"/>
      <c r="Y36" s="92" t="s">
        <v>319</v>
      </c>
      <c r="Z36" s="66"/>
      <c r="AA36" s="87">
        <f t="shared" ref="AA36:AI46" si="82">AA35</f>
        <v>0</v>
      </c>
      <c r="AB36" s="87">
        <f t="shared" si="82"/>
        <v>0</v>
      </c>
      <c r="AC36" s="87" t="str">
        <f t="shared" si="82"/>
        <v>0 0</v>
      </c>
      <c r="AD36" s="87">
        <f t="shared" si="82"/>
        <v>0</v>
      </c>
      <c r="AE36" s="87">
        <f t="shared" si="82"/>
        <v>0</v>
      </c>
      <c r="AF36" s="87">
        <f t="shared" si="82"/>
        <v>0</v>
      </c>
      <c r="AG36" s="87">
        <f t="shared" si="82"/>
        <v>0</v>
      </c>
      <c r="AH36" s="87">
        <f t="shared" si="82"/>
        <v>0</v>
      </c>
      <c r="AI36" s="87">
        <f t="shared" si="82"/>
        <v>0</v>
      </c>
      <c r="AJ36" s="87">
        <f t="shared" ref="AJ36:AK36" si="83">AJ35</f>
        <v>0</v>
      </c>
      <c r="AK36" s="166">
        <f t="shared" si="83"/>
        <v>2022</v>
      </c>
      <c r="AL36" s="89">
        <f t="shared" ref="AL36" si="84">AL35</f>
        <v>0</v>
      </c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</row>
    <row r="37" spans="1:51" ht="31.2" hidden="1" x14ac:dyDescent="0.25">
      <c r="A37" s="56" t="str">
        <f t="shared" si="0"/>
        <v>000100-0-0</v>
      </c>
      <c r="B37" s="54">
        <f t="shared" si="1"/>
        <v>0</v>
      </c>
      <c r="C37" s="54" t="str">
        <f t="shared" si="2"/>
        <v>0-000100-0-0</v>
      </c>
      <c r="D37" s="54">
        <f t="shared" si="3"/>
        <v>0</v>
      </c>
      <c r="E37" s="57">
        <f t="shared" ca="1" si="4"/>
        <v>45685.476077199077</v>
      </c>
      <c r="F37" s="85"/>
      <c r="G37" s="33"/>
      <c r="H37" s="58" t="str">
        <f t="shared" si="5"/>
        <v/>
      </c>
      <c r="I37" s="58" t="str">
        <f t="shared" si="6"/>
        <v>Plants</v>
      </c>
      <c r="J37" s="162" t="s">
        <v>220</v>
      </c>
      <c r="K37" s="30"/>
      <c r="L37" s="30"/>
      <c r="M37" s="238"/>
      <c r="N37" s="238"/>
      <c r="O37" s="149" t="s">
        <v>320</v>
      </c>
      <c r="P37" s="31" t="s">
        <v>222</v>
      </c>
      <c r="Q37" s="155" t="s">
        <v>321</v>
      </c>
      <c r="R37" s="59"/>
      <c r="S37" s="97" t="str">
        <f t="shared" si="28"/>
        <v>0</v>
      </c>
      <c r="T37" s="97" t="str">
        <f t="shared" si="29"/>
        <v>0</v>
      </c>
      <c r="U37" s="97" t="str">
        <f t="shared" si="30"/>
        <v>0</v>
      </c>
      <c r="V37" s="97" t="str">
        <f t="shared" si="31"/>
        <v/>
      </c>
      <c r="W37" s="201">
        <f t="shared" si="32"/>
        <v>0</v>
      </c>
      <c r="X37" s="32"/>
      <c r="Y37" s="92" t="s">
        <v>322</v>
      </c>
      <c r="Z37" s="66"/>
      <c r="AA37" s="87">
        <f t="shared" si="82"/>
        <v>0</v>
      </c>
      <c r="AB37" s="87">
        <f t="shared" si="82"/>
        <v>0</v>
      </c>
      <c r="AC37" s="87" t="str">
        <f t="shared" si="82"/>
        <v>0 0</v>
      </c>
      <c r="AD37" s="87">
        <f t="shared" si="82"/>
        <v>0</v>
      </c>
      <c r="AE37" s="87">
        <f t="shared" si="82"/>
        <v>0</v>
      </c>
      <c r="AF37" s="87">
        <f t="shared" si="82"/>
        <v>0</v>
      </c>
      <c r="AG37" s="87">
        <f t="shared" si="82"/>
        <v>0</v>
      </c>
      <c r="AH37" s="87">
        <f t="shared" si="82"/>
        <v>0</v>
      </c>
      <c r="AI37" s="87">
        <f t="shared" si="82"/>
        <v>0</v>
      </c>
      <c r="AJ37" s="87">
        <f t="shared" ref="AJ37:AK37" si="85">AJ36</f>
        <v>0</v>
      </c>
      <c r="AK37" s="166">
        <f t="shared" si="85"/>
        <v>2022</v>
      </c>
      <c r="AL37" s="89">
        <f t="shared" ref="AL37" si="86">AL36</f>
        <v>0</v>
      </c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</row>
    <row r="38" spans="1:51" ht="18.600000000000001" thickBot="1" x14ac:dyDescent="0.3">
      <c r="A38" s="56" t="str">
        <f t="shared" si="0"/>
        <v>000100-0-0</v>
      </c>
      <c r="B38" s="54">
        <f t="shared" si="1"/>
        <v>0</v>
      </c>
      <c r="C38" s="54" t="str">
        <f t="shared" si="2"/>
        <v>0-000100-0-0</v>
      </c>
      <c r="D38" s="54">
        <f t="shared" si="3"/>
        <v>0</v>
      </c>
      <c r="E38" s="57">
        <f t="shared" ca="1" si="4"/>
        <v>45685.476077199077</v>
      </c>
      <c r="F38" s="85"/>
      <c r="G38" s="98">
        <f>SUM(G3:G37)</f>
        <v>0</v>
      </c>
      <c r="H38" s="60"/>
      <c r="I38" s="60"/>
      <c r="J38" s="60"/>
      <c r="K38" s="60"/>
      <c r="L38" s="60"/>
      <c r="M38" s="60"/>
      <c r="N38" s="60"/>
      <c r="O38" s="107" t="s">
        <v>323</v>
      </c>
      <c r="P38" s="108"/>
      <c r="Q38" s="109"/>
      <c r="R38" s="110"/>
      <c r="S38" s="109"/>
      <c r="T38" s="109"/>
      <c r="U38" s="109"/>
      <c r="V38" s="109" t="str">
        <f t="shared" ref="V38:V102" si="87">IF(U38="","",IF(H38&gt;0,H38,$G38))</f>
        <v/>
      </c>
      <c r="W38" s="109"/>
      <c r="X38" s="111"/>
      <c r="Y38" s="112"/>
      <c r="Z38" s="61"/>
      <c r="AA38" s="87">
        <f t="shared" si="82"/>
        <v>0</v>
      </c>
      <c r="AB38" s="87">
        <f t="shared" si="82"/>
        <v>0</v>
      </c>
      <c r="AC38" s="87" t="str">
        <f t="shared" si="82"/>
        <v>0 0</v>
      </c>
      <c r="AD38" s="87">
        <f t="shared" si="82"/>
        <v>0</v>
      </c>
      <c r="AE38" s="87">
        <f t="shared" si="82"/>
        <v>0</v>
      </c>
      <c r="AF38" s="87">
        <f t="shared" si="82"/>
        <v>0</v>
      </c>
      <c r="AG38" s="87">
        <f t="shared" si="82"/>
        <v>0</v>
      </c>
      <c r="AH38" s="87">
        <f t="shared" si="82"/>
        <v>0</v>
      </c>
      <c r="AI38" s="87">
        <f t="shared" si="82"/>
        <v>0</v>
      </c>
      <c r="AJ38" s="87">
        <f t="shared" ref="AJ38:AK38" si="88">AJ37</f>
        <v>0</v>
      </c>
      <c r="AK38" s="166">
        <f t="shared" si="88"/>
        <v>2022</v>
      </c>
      <c r="AL38" s="89">
        <f t="shared" ref="AL38" si="89">AL37</f>
        <v>0</v>
      </c>
      <c r="AM38" s="90"/>
      <c r="AN38" s="90"/>
      <c r="AO38" s="90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</row>
    <row r="39" spans="1:51" ht="24" thickTop="1" x14ac:dyDescent="0.25">
      <c r="A39" s="56" t="str">
        <f t="shared" si="0"/>
        <v>000100-0-0</v>
      </c>
      <c r="B39" s="54">
        <f t="shared" si="1"/>
        <v>0</v>
      </c>
      <c r="C39" s="54" t="str">
        <f t="shared" si="2"/>
        <v>0-000100-0-0</v>
      </c>
      <c r="D39" s="54">
        <f t="shared" si="3"/>
        <v>0</v>
      </c>
      <c r="E39" s="57">
        <f t="shared" ca="1" si="4"/>
        <v>45685.476077199077</v>
      </c>
      <c r="F39" s="85"/>
      <c r="G39" s="99" t="s">
        <v>324</v>
      </c>
      <c r="H39" s="99"/>
      <c r="I39" s="99"/>
      <c r="J39" s="99"/>
      <c r="K39" s="99"/>
      <c r="L39" s="99"/>
      <c r="M39" s="99"/>
      <c r="N39" s="99"/>
      <c r="O39" s="100"/>
      <c r="P39" s="101"/>
      <c r="Q39" s="102"/>
      <c r="R39" s="103"/>
      <c r="S39" s="102"/>
      <c r="T39" s="102"/>
      <c r="U39" s="102"/>
      <c r="V39" s="102" t="str">
        <f t="shared" si="87"/>
        <v/>
      </c>
      <c r="W39" s="102"/>
      <c r="X39" s="104"/>
      <c r="Y39" s="105"/>
      <c r="Z39" s="63"/>
      <c r="AA39" s="87">
        <f t="shared" si="82"/>
        <v>0</v>
      </c>
      <c r="AB39" s="87">
        <f t="shared" si="82"/>
        <v>0</v>
      </c>
      <c r="AC39" s="87" t="str">
        <f t="shared" si="82"/>
        <v>0 0</v>
      </c>
      <c r="AD39" s="87">
        <f t="shared" si="82"/>
        <v>0</v>
      </c>
      <c r="AE39" s="87">
        <f t="shared" si="82"/>
        <v>0</v>
      </c>
      <c r="AF39" s="87">
        <f t="shared" si="82"/>
        <v>0</v>
      </c>
      <c r="AG39" s="87">
        <f t="shared" si="82"/>
        <v>0</v>
      </c>
      <c r="AH39" s="87">
        <f t="shared" si="82"/>
        <v>0</v>
      </c>
      <c r="AI39" s="87">
        <f t="shared" si="82"/>
        <v>0</v>
      </c>
      <c r="AJ39" s="87">
        <f t="shared" ref="AJ39:AK39" si="90">AJ38</f>
        <v>0</v>
      </c>
      <c r="AK39" s="166">
        <f t="shared" si="90"/>
        <v>2022</v>
      </c>
      <c r="AL39" s="89">
        <f t="shared" ref="AL39" si="91">AL38</f>
        <v>0</v>
      </c>
      <c r="AM39" s="62"/>
      <c r="AN39" s="62"/>
      <c r="AO39" s="62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</row>
    <row r="40" spans="1:51" x14ac:dyDescent="0.25">
      <c r="A40" s="56" t="str">
        <f t="shared" si="0"/>
        <v>000100-0-0</v>
      </c>
      <c r="B40" s="54">
        <f t="shared" si="1"/>
        <v>0</v>
      </c>
      <c r="C40" s="54" t="str">
        <f t="shared" si="2"/>
        <v>0-000100-0-0</v>
      </c>
      <c r="D40" s="54">
        <f t="shared" si="3"/>
        <v>0</v>
      </c>
      <c r="E40" s="57">
        <f t="shared" ca="1" si="4"/>
        <v>45685.476077199077</v>
      </c>
      <c r="F40" s="85"/>
      <c r="G40" s="33"/>
      <c r="H40" s="65" t="str">
        <f>IF(G40="","",G40)</f>
        <v/>
      </c>
      <c r="I40" s="58" t="str">
        <f t="shared" ref="I40:I99" si="92">IF(P40="accessories","Accessories","Plants")</f>
        <v>Plants</v>
      </c>
      <c r="J40" s="162" t="s">
        <v>220</v>
      </c>
      <c r="K40" s="30"/>
      <c r="L40" s="30"/>
      <c r="M40" s="238"/>
      <c r="N40" s="238"/>
      <c r="O40" s="149" t="s">
        <v>325</v>
      </c>
      <c r="P40" s="31" t="s">
        <v>32</v>
      </c>
      <c r="Q40" s="155" t="s">
        <v>326</v>
      </c>
      <c r="R40" s="59"/>
      <c r="S40" s="97" t="str">
        <f>IF(OR(G40="",G40="SOLD OUT",RIGHT(O40,2)="**",RIGHT(O40,2)="^^"),"0",G40)</f>
        <v>0</v>
      </c>
      <c r="T40" s="97" t="str">
        <f>IF(OR(G40="",G40="SOLD OUT"),"0",IF(RIGHT(O40,2)="^^",G40,"0"))</f>
        <v>0</v>
      </c>
      <c r="U40" s="97" t="str">
        <f>IF(OR(G40="",G40="SOLD OUT"),"0",IF(RIGHT(O40,2)="**",G40,"0"))</f>
        <v>0</v>
      </c>
      <c r="V40" s="97" t="str">
        <f>IF(U40="","",IF(H40&gt;0,H40,$G40))</f>
        <v/>
      </c>
      <c r="W40" s="201">
        <f t="shared" ref="W40:W102" si="93">SUM(S40*$S$2)+(T40*$T$2)+(U40*$U$2)</f>
        <v>0</v>
      </c>
      <c r="X40" s="32"/>
      <c r="Y40" s="92" t="s">
        <v>327</v>
      </c>
      <c r="Z40" s="66"/>
      <c r="AA40" s="87">
        <f t="shared" si="82"/>
        <v>0</v>
      </c>
      <c r="AB40" s="87">
        <f t="shared" si="82"/>
        <v>0</v>
      </c>
      <c r="AC40" s="87" t="str">
        <f t="shared" si="82"/>
        <v>0 0</v>
      </c>
      <c r="AD40" s="87">
        <f t="shared" si="82"/>
        <v>0</v>
      </c>
      <c r="AE40" s="87">
        <f t="shared" si="82"/>
        <v>0</v>
      </c>
      <c r="AF40" s="87">
        <f t="shared" si="82"/>
        <v>0</v>
      </c>
      <c r="AG40" s="87">
        <f t="shared" si="82"/>
        <v>0</v>
      </c>
      <c r="AH40" s="87">
        <f t="shared" si="82"/>
        <v>0</v>
      </c>
      <c r="AI40" s="87">
        <f t="shared" si="82"/>
        <v>0</v>
      </c>
      <c r="AJ40" s="87">
        <f t="shared" ref="AJ40:AK40" si="94">AJ39</f>
        <v>0</v>
      </c>
      <c r="AK40" s="166">
        <f t="shared" si="94"/>
        <v>2022</v>
      </c>
      <c r="AL40" s="89">
        <f t="shared" ref="AL40" si="95">AL39</f>
        <v>0</v>
      </c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</row>
    <row r="41" spans="1:51" x14ac:dyDescent="0.25">
      <c r="A41" s="56" t="str">
        <f t="shared" si="0"/>
        <v>000100-0-0</v>
      </c>
      <c r="B41" s="54">
        <f t="shared" si="1"/>
        <v>0</v>
      </c>
      <c r="C41" s="54" t="str">
        <f t="shared" si="2"/>
        <v>0-000100-0-0</v>
      </c>
      <c r="D41" s="54">
        <f t="shared" si="3"/>
        <v>0</v>
      </c>
      <c r="E41" s="57">
        <f t="shared" ca="1" si="4"/>
        <v>45685.476077199077</v>
      </c>
      <c r="F41" s="85"/>
      <c r="G41" s="33"/>
      <c r="H41" s="65" t="str">
        <f>IF(G41="","",G41)</f>
        <v/>
      </c>
      <c r="I41" s="58" t="str">
        <f t="shared" si="92"/>
        <v>Plants</v>
      </c>
      <c r="J41" s="162" t="s">
        <v>220</v>
      </c>
      <c r="K41" s="30"/>
      <c r="L41" s="30"/>
      <c r="M41" s="238"/>
      <c r="N41" s="238"/>
      <c r="O41" s="149" t="s">
        <v>328</v>
      </c>
      <c r="P41" s="31" t="s">
        <v>32</v>
      </c>
      <c r="Q41" s="155" t="s">
        <v>329</v>
      </c>
      <c r="R41" s="59"/>
      <c r="S41" s="97" t="str">
        <f>IF(OR(G41="",G41="SOLD OUT",RIGHT(O41,2)="**",RIGHT(O41,2)="^^"),"0",G41)</f>
        <v>0</v>
      </c>
      <c r="T41" s="97" t="str">
        <f>IF(OR(G41="",G41="SOLD OUT"),"0",IF(RIGHT(O41,2)="^^",G41,"0"))</f>
        <v>0</v>
      </c>
      <c r="U41" s="97" t="str">
        <f>IF(OR(G41="",G41="SOLD OUT"),"0",IF(RIGHT(O41,2)="**",G41,"0"))</f>
        <v>0</v>
      </c>
      <c r="V41" s="97" t="str">
        <f>IF(U41="","",IF(H41&gt;0,H41,$G41))</f>
        <v/>
      </c>
      <c r="W41" s="201">
        <f t="shared" si="93"/>
        <v>0</v>
      </c>
      <c r="X41" s="32"/>
      <c r="Y41" s="92" t="s">
        <v>330</v>
      </c>
      <c r="Z41" s="66"/>
      <c r="AA41" s="87">
        <f t="shared" si="82"/>
        <v>0</v>
      </c>
      <c r="AB41" s="87">
        <f t="shared" si="82"/>
        <v>0</v>
      </c>
      <c r="AC41" s="87" t="str">
        <f t="shared" si="82"/>
        <v>0 0</v>
      </c>
      <c r="AD41" s="87">
        <f t="shared" si="82"/>
        <v>0</v>
      </c>
      <c r="AE41" s="87">
        <f t="shared" si="82"/>
        <v>0</v>
      </c>
      <c r="AF41" s="87">
        <f t="shared" si="82"/>
        <v>0</v>
      </c>
      <c r="AG41" s="87">
        <f t="shared" si="82"/>
        <v>0</v>
      </c>
      <c r="AH41" s="87">
        <f t="shared" si="82"/>
        <v>0</v>
      </c>
      <c r="AI41" s="87">
        <f t="shared" si="82"/>
        <v>0</v>
      </c>
      <c r="AJ41" s="87">
        <f t="shared" ref="AJ41:AK41" si="96">AJ40</f>
        <v>0</v>
      </c>
      <c r="AK41" s="166">
        <f t="shared" si="96"/>
        <v>2022</v>
      </c>
      <c r="AL41" s="89">
        <f t="shared" ref="AL41" si="97">AL40</f>
        <v>0</v>
      </c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</row>
    <row r="42" spans="1:51" hidden="1" x14ac:dyDescent="0.25">
      <c r="A42" s="56" t="str">
        <f t="shared" si="0"/>
        <v>000100-0-0</v>
      </c>
      <c r="B42" s="54">
        <f t="shared" si="1"/>
        <v>0</v>
      </c>
      <c r="C42" s="54" t="str">
        <f t="shared" si="2"/>
        <v>0-000100-0-0</v>
      </c>
      <c r="D42" s="54">
        <f t="shared" si="3"/>
        <v>0</v>
      </c>
      <c r="E42" s="57">
        <f t="shared" ca="1" si="4"/>
        <v>45685.476077199077</v>
      </c>
      <c r="F42" s="85"/>
      <c r="G42" s="33"/>
      <c r="H42" s="65" t="str">
        <f t="shared" ref="H42:H99" si="98">IF(G42="","",G42)</f>
        <v/>
      </c>
      <c r="I42" s="58" t="str">
        <f t="shared" si="92"/>
        <v>Plants</v>
      </c>
      <c r="J42" s="162" t="s">
        <v>220</v>
      </c>
      <c r="K42" s="30"/>
      <c r="L42" s="30"/>
      <c r="M42" s="238"/>
      <c r="N42" s="238"/>
      <c r="O42" s="149" t="s">
        <v>69</v>
      </c>
      <c r="P42" s="31" t="s">
        <v>32</v>
      </c>
      <c r="Q42" s="155" t="s">
        <v>331</v>
      </c>
      <c r="R42" s="59"/>
      <c r="S42" s="97" t="str">
        <f t="shared" ref="S42:S102" si="99">IF(OR(G42="",G42="SOLD OUT",RIGHT(O42,2)="**",RIGHT(O42,2)="^^"),"0",G42)</f>
        <v>0</v>
      </c>
      <c r="T42" s="97" t="str">
        <f t="shared" ref="T42:T102" si="100">IF(OR(G42="",G42="SOLD OUT"),"0",IF(RIGHT(O42,2)="^^",G42,"0"))</f>
        <v>0</v>
      </c>
      <c r="U42" s="97" t="str">
        <f t="shared" ref="U42:U102" si="101">IF(OR(G42="",G42="SOLD OUT"),"0",IF(RIGHT(O42,2)="**",G42,"0"))</f>
        <v>0</v>
      </c>
      <c r="V42" s="97" t="str">
        <f t="shared" si="87"/>
        <v/>
      </c>
      <c r="W42" s="201">
        <f t="shared" si="93"/>
        <v>0</v>
      </c>
      <c r="X42" s="32"/>
      <c r="Y42" s="92" t="s">
        <v>332</v>
      </c>
      <c r="Z42" s="66"/>
      <c r="AA42" s="87">
        <f t="shared" si="82"/>
        <v>0</v>
      </c>
      <c r="AB42" s="87">
        <f t="shared" si="82"/>
        <v>0</v>
      </c>
      <c r="AC42" s="87" t="str">
        <f t="shared" si="82"/>
        <v>0 0</v>
      </c>
      <c r="AD42" s="87">
        <f t="shared" si="82"/>
        <v>0</v>
      </c>
      <c r="AE42" s="87">
        <f t="shared" si="82"/>
        <v>0</v>
      </c>
      <c r="AF42" s="87">
        <f t="shared" si="82"/>
        <v>0</v>
      </c>
      <c r="AG42" s="87">
        <f t="shared" si="82"/>
        <v>0</v>
      </c>
      <c r="AH42" s="87">
        <f t="shared" si="82"/>
        <v>0</v>
      </c>
      <c r="AI42" s="87">
        <f t="shared" si="82"/>
        <v>0</v>
      </c>
      <c r="AJ42" s="87">
        <f t="shared" ref="AJ42:AK42" si="102">AJ41</f>
        <v>0</v>
      </c>
      <c r="AK42" s="166">
        <f t="shared" si="102"/>
        <v>2022</v>
      </c>
      <c r="AL42" s="89">
        <f t="shared" ref="AL42" si="103">AL41</f>
        <v>0</v>
      </c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</row>
    <row r="43" spans="1:51" hidden="1" x14ac:dyDescent="0.25">
      <c r="A43" s="56" t="str">
        <f t="shared" si="0"/>
        <v>000100-0-0</v>
      </c>
      <c r="B43" s="54">
        <f t="shared" si="1"/>
        <v>0</v>
      </c>
      <c r="C43" s="54" t="str">
        <f t="shared" si="2"/>
        <v>0-000100-0-0</v>
      </c>
      <c r="D43" s="54">
        <f t="shared" si="3"/>
        <v>0</v>
      </c>
      <c r="E43" s="57">
        <f t="shared" ca="1" si="4"/>
        <v>45685.476077199077</v>
      </c>
      <c r="F43" s="85"/>
      <c r="G43" s="33"/>
      <c r="H43" s="65" t="str">
        <f t="shared" si="98"/>
        <v/>
      </c>
      <c r="I43" s="58" t="str">
        <f t="shared" si="92"/>
        <v>Plants</v>
      </c>
      <c r="J43" s="162" t="s">
        <v>220</v>
      </c>
      <c r="K43" s="30"/>
      <c r="L43" s="30"/>
      <c r="M43" s="238"/>
      <c r="N43" s="238"/>
      <c r="O43" s="149" t="s">
        <v>333</v>
      </c>
      <c r="P43" s="31" t="s">
        <v>32</v>
      </c>
      <c r="Q43" s="155" t="s">
        <v>334</v>
      </c>
      <c r="R43" s="59"/>
      <c r="S43" s="97" t="str">
        <f t="shared" si="99"/>
        <v>0</v>
      </c>
      <c r="T43" s="97" t="str">
        <f t="shared" si="100"/>
        <v>0</v>
      </c>
      <c r="U43" s="97" t="str">
        <f t="shared" si="101"/>
        <v>0</v>
      </c>
      <c r="V43" s="97" t="str">
        <f t="shared" si="87"/>
        <v/>
      </c>
      <c r="W43" s="201">
        <f t="shared" si="93"/>
        <v>0</v>
      </c>
      <c r="X43" s="32"/>
      <c r="Y43" s="92" t="s">
        <v>335</v>
      </c>
      <c r="Z43" s="66"/>
      <c r="AA43" s="87">
        <f t="shared" si="82"/>
        <v>0</v>
      </c>
      <c r="AB43" s="87">
        <f t="shared" si="82"/>
        <v>0</v>
      </c>
      <c r="AC43" s="87" t="str">
        <f t="shared" si="82"/>
        <v>0 0</v>
      </c>
      <c r="AD43" s="87">
        <f t="shared" si="82"/>
        <v>0</v>
      </c>
      <c r="AE43" s="87">
        <f t="shared" si="82"/>
        <v>0</v>
      </c>
      <c r="AF43" s="87">
        <f t="shared" si="82"/>
        <v>0</v>
      </c>
      <c r="AG43" s="87">
        <f t="shared" si="82"/>
        <v>0</v>
      </c>
      <c r="AH43" s="87">
        <f t="shared" si="82"/>
        <v>0</v>
      </c>
      <c r="AI43" s="87">
        <f t="shared" si="82"/>
        <v>0</v>
      </c>
      <c r="AJ43" s="87">
        <f t="shared" ref="AJ43:AK43" si="104">AJ42</f>
        <v>0</v>
      </c>
      <c r="AK43" s="166">
        <f t="shared" si="104"/>
        <v>2022</v>
      </c>
      <c r="AL43" s="89">
        <f t="shared" ref="AL43" si="105">AL42</f>
        <v>0</v>
      </c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</row>
    <row r="44" spans="1:51" x14ac:dyDescent="0.25">
      <c r="A44" s="56" t="str">
        <f t="shared" si="0"/>
        <v>000100-0-0</v>
      </c>
      <c r="B44" s="54">
        <f t="shared" si="1"/>
        <v>0</v>
      </c>
      <c r="C44" s="54" t="str">
        <f t="shared" si="2"/>
        <v>0-000100-0-0</v>
      </c>
      <c r="D44" s="54">
        <f t="shared" si="3"/>
        <v>0</v>
      </c>
      <c r="E44" s="57">
        <f t="shared" ca="1" si="4"/>
        <v>45685.476077199077</v>
      </c>
      <c r="F44" s="85"/>
      <c r="G44" s="33"/>
      <c r="H44" s="65" t="str">
        <f t="shared" si="98"/>
        <v/>
      </c>
      <c r="I44" s="58" t="str">
        <f t="shared" si="92"/>
        <v>Plants</v>
      </c>
      <c r="J44" s="162" t="s">
        <v>220</v>
      </c>
      <c r="K44" s="30"/>
      <c r="L44" s="30"/>
      <c r="M44" s="238"/>
      <c r="N44" s="238"/>
      <c r="O44" s="149" t="s">
        <v>336</v>
      </c>
      <c r="P44" s="31" t="s">
        <v>32</v>
      </c>
      <c r="Q44" s="155" t="s">
        <v>337</v>
      </c>
      <c r="R44" s="59"/>
      <c r="S44" s="97" t="str">
        <f t="shared" si="99"/>
        <v>0</v>
      </c>
      <c r="T44" s="97" t="str">
        <f t="shared" si="100"/>
        <v>0</v>
      </c>
      <c r="U44" s="97" t="str">
        <f t="shared" si="101"/>
        <v>0</v>
      </c>
      <c r="V44" s="97" t="str">
        <f t="shared" si="87"/>
        <v/>
      </c>
      <c r="W44" s="201">
        <f t="shared" si="93"/>
        <v>0</v>
      </c>
      <c r="X44" s="32"/>
      <c r="Y44" s="92" t="s">
        <v>338</v>
      </c>
      <c r="Z44" s="66"/>
      <c r="AA44" s="87">
        <f t="shared" si="82"/>
        <v>0</v>
      </c>
      <c r="AB44" s="87">
        <f t="shared" si="82"/>
        <v>0</v>
      </c>
      <c r="AC44" s="87" t="str">
        <f t="shared" si="82"/>
        <v>0 0</v>
      </c>
      <c r="AD44" s="87">
        <f t="shared" si="82"/>
        <v>0</v>
      </c>
      <c r="AE44" s="87">
        <f t="shared" si="82"/>
        <v>0</v>
      </c>
      <c r="AF44" s="87">
        <f t="shared" si="82"/>
        <v>0</v>
      </c>
      <c r="AG44" s="87">
        <f t="shared" si="82"/>
        <v>0</v>
      </c>
      <c r="AH44" s="87">
        <f t="shared" si="82"/>
        <v>0</v>
      </c>
      <c r="AI44" s="87">
        <f t="shared" si="82"/>
        <v>0</v>
      </c>
      <c r="AJ44" s="87">
        <f t="shared" ref="AJ44:AK44" si="106">AJ43</f>
        <v>0</v>
      </c>
      <c r="AK44" s="166">
        <f t="shared" si="106"/>
        <v>2022</v>
      </c>
      <c r="AL44" s="89">
        <f t="shared" ref="AL44" si="107">AL43</f>
        <v>0</v>
      </c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</row>
    <row r="45" spans="1:51" ht="31.2" x14ac:dyDescent="0.25">
      <c r="A45" s="56" t="str">
        <f t="shared" si="0"/>
        <v>000100-0-0</v>
      </c>
      <c r="B45" s="54">
        <f t="shared" si="1"/>
        <v>0</v>
      </c>
      <c r="C45" s="54" t="str">
        <f t="shared" si="2"/>
        <v>0-000100-0-0</v>
      </c>
      <c r="D45" s="54">
        <f t="shared" si="3"/>
        <v>0</v>
      </c>
      <c r="E45" s="57">
        <f t="shared" ca="1" si="4"/>
        <v>45685.476077199077</v>
      </c>
      <c r="F45" s="85"/>
      <c r="G45" s="33"/>
      <c r="H45" s="65" t="str">
        <f t="shared" si="98"/>
        <v/>
      </c>
      <c r="I45" s="58" t="str">
        <f t="shared" si="92"/>
        <v>Plants</v>
      </c>
      <c r="J45" s="162" t="s">
        <v>220</v>
      </c>
      <c r="K45" s="30"/>
      <c r="L45" s="30"/>
      <c r="M45" s="238"/>
      <c r="N45" s="238"/>
      <c r="O45" s="149" t="s">
        <v>339</v>
      </c>
      <c r="P45" s="31" t="s">
        <v>32</v>
      </c>
      <c r="Q45" s="155" t="s">
        <v>340</v>
      </c>
      <c r="R45" s="59"/>
      <c r="S45" s="97" t="str">
        <f t="shared" si="99"/>
        <v>0</v>
      </c>
      <c r="T45" s="97" t="str">
        <f t="shared" si="100"/>
        <v>0</v>
      </c>
      <c r="U45" s="97" t="str">
        <f t="shared" si="101"/>
        <v>0</v>
      </c>
      <c r="V45" s="97" t="str">
        <f t="shared" si="87"/>
        <v/>
      </c>
      <c r="W45" s="201">
        <f t="shared" si="93"/>
        <v>0</v>
      </c>
      <c r="X45" s="32"/>
      <c r="Y45" s="92" t="s">
        <v>341</v>
      </c>
      <c r="Z45" s="66"/>
      <c r="AA45" s="87">
        <f t="shared" si="82"/>
        <v>0</v>
      </c>
      <c r="AB45" s="87">
        <f t="shared" si="82"/>
        <v>0</v>
      </c>
      <c r="AC45" s="87" t="str">
        <f t="shared" si="82"/>
        <v>0 0</v>
      </c>
      <c r="AD45" s="87">
        <f t="shared" si="82"/>
        <v>0</v>
      </c>
      <c r="AE45" s="87">
        <f t="shared" si="82"/>
        <v>0</v>
      </c>
      <c r="AF45" s="87">
        <f t="shared" si="82"/>
        <v>0</v>
      </c>
      <c r="AG45" s="87">
        <f t="shared" si="82"/>
        <v>0</v>
      </c>
      <c r="AH45" s="87">
        <f t="shared" si="82"/>
        <v>0</v>
      </c>
      <c r="AI45" s="87">
        <f t="shared" si="82"/>
        <v>0</v>
      </c>
      <c r="AJ45" s="87">
        <f t="shared" ref="AJ45:AK45" si="108">AJ44</f>
        <v>0</v>
      </c>
      <c r="AK45" s="166">
        <f t="shared" si="108"/>
        <v>2022</v>
      </c>
      <c r="AL45" s="89">
        <f t="shared" ref="AL45" si="109">AL44</f>
        <v>0</v>
      </c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</row>
    <row r="46" spans="1:51" ht="31.2" x14ac:dyDescent="0.25">
      <c r="A46" s="56" t="str">
        <f t="shared" si="0"/>
        <v>000100-0-0</v>
      </c>
      <c r="B46" s="54">
        <f t="shared" si="1"/>
        <v>0</v>
      </c>
      <c r="C46" s="54" t="str">
        <f t="shared" si="2"/>
        <v>0-000100-0-0</v>
      </c>
      <c r="D46" s="54">
        <f t="shared" si="3"/>
        <v>0</v>
      </c>
      <c r="E46" s="57">
        <f t="shared" ca="1" si="4"/>
        <v>45685.476077199077</v>
      </c>
      <c r="F46" s="85"/>
      <c r="G46" s="33"/>
      <c r="H46" s="65" t="str">
        <f t="shared" si="98"/>
        <v/>
      </c>
      <c r="I46" s="58" t="str">
        <f t="shared" si="92"/>
        <v>Plants</v>
      </c>
      <c r="J46" s="162" t="s">
        <v>220</v>
      </c>
      <c r="K46" s="30"/>
      <c r="L46" s="30"/>
      <c r="M46" s="238"/>
      <c r="N46" s="238"/>
      <c r="O46" s="149" t="s">
        <v>342</v>
      </c>
      <c r="P46" s="31" t="s">
        <v>32</v>
      </c>
      <c r="Q46" s="155" t="s">
        <v>343</v>
      </c>
      <c r="R46" s="59"/>
      <c r="S46" s="97" t="str">
        <f t="shared" si="99"/>
        <v>0</v>
      </c>
      <c r="T46" s="97" t="str">
        <f t="shared" si="100"/>
        <v>0</v>
      </c>
      <c r="U46" s="97" t="str">
        <f t="shared" si="101"/>
        <v>0</v>
      </c>
      <c r="V46" s="97" t="str">
        <f t="shared" si="87"/>
        <v/>
      </c>
      <c r="W46" s="201">
        <f t="shared" si="93"/>
        <v>0</v>
      </c>
      <c r="X46" s="32"/>
      <c r="Y46" s="92" t="s">
        <v>344</v>
      </c>
      <c r="Z46" s="66"/>
      <c r="AA46" s="87">
        <f t="shared" si="82"/>
        <v>0</v>
      </c>
      <c r="AB46" s="87">
        <f t="shared" si="82"/>
        <v>0</v>
      </c>
      <c r="AC46" s="87" t="str">
        <f t="shared" si="82"/>
        <v>0 0</v>
      </c>
      <c r="AD46" s="87">
        <f t="shared" si="82"/>
        <v>0</v>
      </c>
      <c r="AE46" s="87">
        <f t="shared" si="82"/>
        <v>0</v>
      </c>
      <c r="AF46" s="87">
        <f t="shared" si="82"/>
        <v>0</v>
      </c>
      <c r="AG46" s="87">
        <f t="shared" si="82"/>
        <v>0</v>
      </c>
      <c r="AH46" s="87">
        <f t="shared" si="82"/>
        <v>0</v>
      </c>
      <c r="AI46" s="87">
        <f t="shared" si="82"/>
        <v>0</v>
      </c>
      <c r="AJ46" s="87">
        <f t="shared" ref="AJ46:AK46" si="110">AJ45</f>
        <v>0</v>
      </c>
      <c r="AK46" s="166">
        <f t="shared" si="110"/>
        <v>2022</v>
      </c>
      <c r="AL46" s="89">
        <f t="shared" ref="AL46" si="111">AL45</f>
        <v>0</v>
      </c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</row>
    <row r="47" spans="1:51" x14ac:dyDescent="0.25">
      <c r="A47" s="56"/>
      <c r="B47" s="54"/>
      <c r="C47" s="54"/>
      <c r="D47" s="54"/>
      <c r="E47" s="57"/>
      <c r="F47" s="85"/>
      <c r="G47" s="33"/>
      <c r="H47" s="65"/>
      <c r="I47" s="58"/>
      <c r="J47" s="162"/>
      <c r="K47" s="30"/>
      <c r="L47" s="30"/>
      <c r="M47" s="238"/>
      <c r="N47" s="238"/>
      <c r="O47" s="149" t="s">
        <v>847</v>
      </c>
      <c r="P47" s="31" t="s">
        <v>32</v>
      </c>
      <c r="Q47" s="155" t="s">
        <v>845</v>
      </c>
      <c r="R47" s="59"/>
      <c r="S47" s="97" t="str">
        <f t="shared" si="99"/>
        <v>0</v>
      </c>
      <c r="T47" s="97" t="str">
        <f t="shared" si="100"/>
        <v>0</v>
      </c>
      <c r="U47" s="97" t="str">
        <f t="shared" si="101"/>
        <v>0</v>
      </c>
      <c r="V47" s="97"/>
      <c r="W47" s="201">
        <f t="shared" si="93"/>
        <v>0</v>
      </c>
      <c r="X47" s="32"/>
      <c r="Y47" s="92" t="s">
        <v>846</v>
      </c>
      <c r="Z47" s="66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166"/>
      <c r="AL47" s="89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</row>
    <row r="48" spans="1:51" x14ac:dyDescent="0.25">
      <c r="A48" s="56" t="str">
        <f>A46</f>
        <v>000100-0-0</v>
      </c>
      <c r="B48" s="54">
        <f>IF(A46&lt;&gt;A48,B46+1,B46)</f>
        <v>0</v>
      </c>
      <c r="C48" s="54" t="str">
        <f t="shared" si="2"/>
        <v>0-000100-0-0</v>
      </c>
      <c r="D48" s="54">
        <f>D46</f>
        <v>0</v>
      </c>
      <c r="E48" s="57">
        <f t="shared" ca="1" si="4"/>
        <v>45685.476077199077</v>
      </c>
      <c r="F48" s="85"/>
      <c r="G48" s="33"/>
      <c r="H48" s="65" t="str">
        <f t="shared" si="98"/>
        <v/>
      </c>
      <c r="I48" s="58" t="str">
        <f t="shared" si="92"/>
        <v>Plants</v>
      </c>
      <c r="J48" s="162" t="s">
        <v>220</v>
      </c>
      <c r="K48" s="30"/>
      <c r="L48" s="30"/>
      <c r="M48" s="238"/>
      <c r="N48" s="238"/>
      <c r="O48" s="149" t="s">
        <v>345</v>
      </c>
      <c r="P48" s="31" t="s">
        <v>32</v>
      </c>
      <c r="Q48" s="155" t="s">
        <v>346</v>
      </c>
      <c r="R48" s="59"/>
      <c r="S48" s="97" t="str">
        <f t="shared" si="99"/>
        <v>0</v>
      </c>
      <c r="T48" s="97" t="str">
        <f t="shared" si="100"/>
        <v>0</v>
      </c>
      <c r="U48" s="97" t="str">
        <f t="shared" si="101"/>
        <v>0</v>
      </c>
      <c r="V48" s="97" t="str">
        <f t="shared" si="87"/>
        <v/>
      </c>
      <c r="W48" s="201">
        <f t="shared" si="93"/>
        <v>0</v>
      </c>
      <c r="X48" s="32"/>
      <c r="Y48" s="92" t="s">
        <v>347</v>
      </c>
      <c r="Z48" s="66"/>
      <c r="AA48" s="87">
        <f t="shared" ref="AA48:AI48" si="112">AA46</f>
        <v>0</v>
      </c>
      <c r="AB48" s="87">
        <f t="shared" si="112"/>
        <v>0</v>
      </c>
      <c r="AC48" s="87" t="str">
        <f t="shared" si="112"/>
        <v>0 0</v>
      </c>
      <c r="AD48" s="87">
        <f t="shared" si="112"/>
        <v>0</v>
      </c>
      <c r="AE48" s="87">
        <f t="shared" si="112"/>
        <v>0</v>
      </c>
      <c r="AF48" s="87">
        <f t="shared" si="112"/>
        <v>0</v>
      </c>
      <c r="AG48" s="87">
        <f t="shared" si="112"/>
        <v>0</v>
      </c>
      <c r="AH48" s="87">
        <f t="shared" si="112"/>
        <v>0</v>
      </c>
      <c r="AI48" s="87">
        <f t="shared" si="112"/>
        <v>0</v>
      </c>
      <c r="AJ48" s="87">
        <f t="shared" ref="AJ48:AK48" si="113">AJ46</f>
        <v>0</v>
      </c>
      <c r="AK48" s="166">
        <f t="shared" si="113"/>
        <v>2022</v>
      </c>
      <c r="AL48" s="89">
        <f>AL46</f>
        <v>0</v>
      </c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</row>
    <row r="49" spans="1:51" ht="31.2" x14ac:dyDescent="0.25">
      <c r="A49" s="56" t="str">
        <f t="shared" si="0"/>
        <v>000100-0-0</v>
      </c>
      <c r="B49" s="54">
        <f t="shared" ref="B49:B110" si="114">IF(A48&lt;&gt;A49,B48+1,B48)</f>
        <v>0</v>
      </c>
      <c r="C49" s="54" t="str">
        <f t="shared" ref="C49:C110" si="115">CONCATENATE(B49,"-",A49)</f>
        <v>0-000100-0-0</v>
      </c>
      <c r="D49" s="54">
        <f t="shared" si="3"/>
        <v>0</v>
      </c>
      <c r="E49" s="57">
        <f t="shared" ca="1" si="4"/>
        <v>45685.476077199077</v>
      </c>
      <c r="F49" s="85"/>
      <c r="G49" s="33"/>
      <c r="H49" s="65" t="str">
        <f t="shared" si="98"/>
        <v/>
      </c>
      <c r="I49" s="58" t="str">
        <f t="shared" si="92"/>
        <v>Plants</v>
      </c>
      <c r="J49" s="162" t="s">
        <v>220</v>
      </c>
      <c r="K49" s="30"/>
      <c r="L49" s="30"/>
      <c r="M49" s="238"/>
      <c r="N49" s="238"/>
      <c r="O49" s="149" t="s">
        <v>348</v>
      </c>
      <c r="P49" s="31" t="s">
        <v>32</v>
      </c>
      <c r="Q49" s="155" t="s">
        <v>349</v>
      </c>
      <c r="R49" s="59"/>
      <c r="S49" s="97" t="str">
        <f t="shared" si="99"/>
        <v>0</v>
      </c>
      <c r="T49" s="97" t="str">
        <f t="shared" si="100"/>
        <v>0</v>
      </c>
      <c r="U49" s="97" t="str">
        <f t="shared" si="101"/>
        <v>0</v>
      </c>
      <c r="V49" s="97" t="str">
        <f t="shared" si="87"/>
        <v/>
      </c>
      <c r="W49" s="201">
        <f t="shared" si="93"/>
        <v>0</v>
      </c>
      <c r="X49" s="32"/>
      <c r="Y49" s="92" t="s">
        <v>350</v>
      </c>
      <c r="Z49" s="66"/>
      <c r="AA49" s="87">
        <f t="shared" ref="AA49:AK49" si="116">AA48</f>
        <v>0</v>
      </c>
      <c r="AB49" s="87">
        <f t="shared" si="116"/>
        <v>0</v>
      </c>
      <c r="AC49" s="87" t="str">
        <f t="shared" si="116"/>
        <v>0 0</v>
      </c>
      <c r="AD49" s="87">
        <f t="shared" si="116"/>
        <v>0</v>
      </c>
      <c r="AE49" s="87">
        <f t="shared" si="116"/>
        <v>0</v>
      </c>
      <c r="AF49" s="87">
        <f t="shared" si="116"/>
        <v>0</v>
      </c>
      <c r="AG49" s="87">
        <f t="shared" si="116"/>
        <v>0</v>
      </c>
      <c r="AH49" s="87">
        <f t="shared" si="116"/>
        <v>0</v>
      </c>
      <c r="AI49" s="87">
        <f t="shared" si="116"/>
        <v>0</v>
      </c>
      <c r="AJ49" s="87">
        <f t="shared" si="116"/>
        <v>0</v>
      </c>
      <c r="AK49" s="166">
        <f t="shared" si="116"/>
        <v>2022</v>
      </c>
      <c r="AL49" s="89">
        <f t="shared" ref="AL49:AL109" si="117">AL48</f>
        <v>0</v>
      </c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</row>
    <row r="50" spans="1:51" ht="31.2" x14ac:dyDescent="0.25">
      <c r="A50" s="56" t="str">
        <f>A49</f>
        <v>000100-0-0</v>
      </c>
      <c r="B50" s="54">
        <f>IF(A49&lt;&gt;A50,B49+1,B49)</f>
        <v>0</v>
      </c>
      <c r="C50" s="54" t="str">
        <f t="shared" si="115"/>
        <v>0-000100-0-0</v>
      </c>
      <c r="D50" s="54">
        <f>D49</f>
        <v>0</v>
      </c>
      <c r="E50" s="57">
        <f t="shared" ca="1" si="4"/>
        <v>45685.476077199077</v>
      </c>
      <c r="F50" s="85"/>
      <c r="G50" s="33"/>
      <c r="H50" s="65" t="str">
        <f t="shared" si="98"/>
        <v/>
      </c>
      <c r="I50" s="58" t="str">
        <f t="shared" si="92"/>
        <v>Plants</v>
      </c>
      <c r="J50" s="162" t="s">
        <v>220</v>
      </c>
      <c r="K50" s="30"/>
      <c r="L50" s="30"/>
      <c r="M50" s="238"/>
      <c r="N50" s="238"/>
      <c r="O50" s="149" t="s">
        <v>351</v>
      </c>
      <c r="P50" s="31" t="s">
        <v>32</v>
      </c>
      <c r="Q50" s="155" t="s">
        <v>352</v>
      </c>
      <c r="R50" s="59"/>
      <c r="S50" s="97" t="str">
        <f t="shared" si="99"/>
        <v>0</v>
      </c>
      <c r="T50" s="97" t="str">
        <f t="shared" si="100"/>
        <v>0</v>
      </c>
      <c r="U50" s="97" t="str">
        <f t="shared" si="101"/>
        <v>0</v>
      </c>
      <c r="V50" s="97" t="str">
        <f t="shared" si="87"/>
        <v/>
      </c>
      <c r="W50" s="201">
        <f t="shared" si="93"/>
        <v>0</v>
      </c>
      <c r="X50" s="32"/>
      <c r="Y50" s="92" t="s">
        <v>353</v>
      </c>
      <c r="Z50" s="66"/>
      <c r="AA50" s="87">
        <f t="shared" ref="AA50:AL50" si="118">AA49</f>
        <v>0</v>
      </c>
      <c r="AB50" s="87">
        <f t="shared" si="118"/>
        <v>0</v>
      </c>
      <c r="AC50" s="87" t="str">
        <f t="shared" si="118"/>
        <v>0 0</v>
      </c>
      <c r="AD50" s="87">
        <f t="shared" si="118"/>
        <v>0</v>
      </c>
      <c r="AE50" s="87">
        <f t="shared" si="118"/>
        <v>0</v>
      </c>
      <c r="AF50" s="87">
        <f t="shared" si="118"/>
        <v>0</v>
      </c>
      <c r="AG50" s="87">
        <f t="shared" si="118"/>
        <v>0</v>
      </c>
      <c r="AH50" s="87">
        <f t="shared" si="118"/>
        <v>0</v>
      </c>
      <c r="AI50" s="87">
        <f t="shared" si="118"/>
        <v>0</v>
      </c>
      <c r="AJ50" s="87">
        <f t="shared" si="118"/>
        <v>0</v>
      </c>
      <c r="AK50" s="166">
        <f t="shared" si="118"/>
        <v>2022</v>
      </c>
      <c r="AL50" s="89">
        <f t="shared" si="118"/>
        <v>0</v>
      </c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</row>
    <row r="51" spans="1:51" x14ac:dyDescent="0.25">
      <c r="A51" s="56" t="str">
        <f t="shared" si="0"/>
        <v>000100-0-0</v>
      </c>
      <c r="B51" s="54">
        <f t="shared" si="114"/>
        <v>0</v>
      </c>
      <c r="C51" s="54" t="str">
        <f t="shared" si="115"/>
        <v>0-000100-0-0</v>
      </c>
      <c r="D51" s="54">
        <f t="shared" si="3"/>
        <v>0</v>
      </c>
      <c r="E51" s="57">
        <f t="shared" ca="1" si="4"/>
        <v>45685.476077199077</v>
      </c>
      <c r="F51" s="85"/>
      <c r="G51" s="33"/>
      <c r="H51" s="65" t="str">
        <f t="shared" si="98"/>
        <v/>
      </c>
      <c r="I51" s="58" t="str">
        <f t="shared" si="92"/>
        <v>Plants</v>
      </c>
      <c r="J51" s="162" t="s">
        <v>220</v>
      </c>
      <c r="K51" s="30"/>
      <c r="L51" s="30"/>
      <c r="M51" s="238"/>
      <c r="N51" s="238"/>
      <c r="O51" s="149" t="s">
        <v>354</v>
      </c>
      <c r="P51" s="31" t="s">
        <v>32</v>
      </c>
      <c r="Q51" s="155" t="s">
        <v>355</v>
      </c>
      <c r="R51" s="59"/>
      <c r="S51" s="97" t="str">
        <f t="shared" si="99"/>
        <v>0</v>
      </c>
      <c r="T51" s="97" t="str">
        <f t="shared" si="100"/>
        <v>0</v>
      </c>
      <c r="U51" s="97" t="str">
        <f t="shared" si="101"/>
        <v>0</v>
      </c>
      <c r="V51" s="97" t="str">
        <f t="shared" si="87"/>
        <v/>
      </c>
      <c r="W51" s="201">
        <f t="shared" si="93"/>
        <v>0</v>
      </c>
      <c r="X51" s="32"/>
      <c r="Y51" s="92" t="s">
        <v>356</v>
      </c>
      <c r="Z51" s="66"/>
      <c r="AA51" s="87">
        <f t="shared" ref="AA51:AK51" si="119">AA50</f>
        <v>0</v>
      </c>
      <c r="AB51" s="87">
        <f t="shared" si="119"/>
        <v>0</v>
      </c>
      <c r="AC51" s="87" t="str">
        <f t="shared" si="119"/>
        <v>0 0</v>
      </c>
      <c r="AD51" s="87">
        <f t="shared" si="119"/>
        <v>0</v>
      </c>
      <c r="AE51" s="87">
        <f t="shared" si="119"/>
        <v>0</v>
      </c>
      <c r="AF51" s="87">
        <f t="shared" si="119"/>
        <v>0</v>
      </c>
      <c r="AG51" s="87">
        <f t="shared" si="119"/>
        <v>0</v>
      </c>
      <c r="AH51" s="87">
        <f t="shared" si="119"/>
        <v>0</v>
      </c>
      <c r="AI51" s="87">
        <f t="shared" si="119"/>
        <v>0</v>
      </c>
      <c r="AJ51" s="87">
        <f t="shared" si="119"/>
        <v>0</v>
      </c>
      <c r="AK51" s="166">
        <f t="shared" si="119"/>
        <v>2022</v>
      </c>
      <c r="AL51" s="89">
        <f t="shared" si="117"/>
        <v>0</v>
      </c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</row>
    <row r="52" spans="1:51" ht="31.2" x14ac:dyDescent="0.25">
      <c r="A52" s="56" t="str">
        <f t="shared" si="0"/>
        <v>000100-0-0</v>
      </c>
      <c r="B52" s="54">
        <f t="shared" si="114"/>
        <v>0</v>
      </c>
      <c r="C52" s="54" t="str">
        <f t="shared" si="115"/>
        <v>0-000100-0-0</v>
      </c>
      <c r="D52" s="54">
        <f t="shared" si="3"/>
        <v>0</v>
      </c>
      <c r="E52" s="57">
        <f t="shared" ca="1" si="4"/>
        <v>45685.476077199077</v>
      </c>
      <c r="F52" s="85"/>
      <c r="G52" s="33"/>
      <c r="H52" s="65" t="str">
        <f t="shared" si="98"/>
        <v/>
      </c>
      <c r="I52" s="58" t="str">
        <f t="shared" si="92"/>
        <v>Plants</v>
      </c>
      <c r="J52" s="162" t="s">
        <v>220</v>
      </c>
      <c r="K52" s="30"/>
      <c r="L52" s="30"/>
      <c r="M52" s="238"/>
      <c r="N52" s="238"/>
      <c r="O52" s="149" t="s">
        <v>357</v>
      </c>
      <c r="P52" s="31" t="s">
        <v>32</v>
      </c>
      <c r="Q52" s="155" t="s">
        <v>358</v>
      </c>
      <c r="R52" s="59"/>
      <c r="S52" s="97" t="str">
        <f t="shared" si="99"/>
        <v>0</v>
      </c>
      <c r="T52" s="97" t="str">
        <f t="shared" si="100"/>
        <v>0</v>
      </c>
      <c r="U52" s="97" t="str">
        <f t="shared" si="101"/>
        <v>0</v>
      </c>
      <c r="V52" s="97" t="str">
        <f t="shared" si="87"/>
        <v/>
      </c>
      <c r="W52" s="201">
        <f t="shared" si="93"/>
        <v>0</v>
      </c>
      <c r="X52" s="32"/>
      <c r="Y52" s="92" t="s">
        <v>359</v>
      </c>
      <c r="Z52" s="66"/>
      <c r="AA52" s="87">
        <f t="shared" ref="AA52:AK52" si="120">AA51</f>
        <v>0</v>
      </c>
      <c r="AB52" s="87">
        <f t="shared" si="120"/>
        <v>0</v>
      </c>
      <c r="AC52" s="87" t="str">
        <f t="shared" si="120"/>
        <v>0 0</v>
      </c>
      <c r="AD52" s="87">
        <f t="shared" si="120"/>
        <v>0</v>
      </c>
      <c r="AE52" s="87">
        <f t="shared" si="120"/>
        <v>0</v>
      </c>
      <c r="AF52" s="87">
        <f t="shared" si="120"/>
        <v>0</v>
      </c>
      <c r="AG52" s="87">
        <f t="shared" si="120"/>
        <v>0</v>
      </c>
      <c r="AH52" s="87">
        <f t="shared" si="120"/>
        <v>0</v>
      </c>
      <c r="AI52" s="87">
        <f t="shared" si="120"/>
        <v>0</v>
      </c>
      <c r="AJ52" s="87">
        <f t="shared" si="120"/>
        <v>0</v>
      </c>
      <c r="AK52" s="166">
        <f t="shared" si="120"/>
        <v>2022</v>
      </c>
      <c r="AL52" s="89">
        <f t="shared" si="117"/>
        <v>0</v>
      </c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</row>
    <row r="53" spans="1:51" ht="31.2" x14ac:dyDescent="0.25">
      <c r="A53" s="56" t="str">
        <f t="shared" si="0"/>
        <v>000100-0-0</v>
      </c>
      <c r="B53" s="54">
        <f t="shared" si="114"/>
        <v>0</v>
      </c>
      <c r="C53" s="54" t="str">
        <f t="shared" si="115"/>
        <v>0-000100-0-0</v>
      </c>
      <c r="D53" s="54">
        <f t="shared" si="3"/>
        <v>0</v>
      </c>
      <c r="E53" s="57">
        <f t="shared" ca="1" si="4"/>
        <v>45685.476077199077</v>
      </c>
      <c r="F53" s="85"/>
      <c r="G53" s="33"/>
      <c r="H53" s="65" t="str">
        <f t="shared" si="98"/>
        <v/>
      </c>
      <c r="I53" s="58" t="str">
        <f t="shared" si="92"/>
        <v>Plants</v>
      </c>
      <c r="J53" s="162" t="s">
        <v>220</v>
      </c>
      <c r="K53" s="30"/>
      <c r="L53" s="30"/>
      <c r="M53" s="238"/>
      <c r="N53" s="238"/>
      <c r="O53" s="149" t="s">
        <v>360</v>
      </c>
      <c r="P53" s="31" t="s">
        <v>32</v>
      </c>
      <c r="Q53" s="155" t="s">
        <v>361</v>
      </c>
      <c r="R53" s="59"/>
      <c r="S53" s="97" t="str">
        <f t="shared" si="99"/>
        <v>0</v>
      </c>
      <c r="T53" s="97" t="str">
        <f t="shared" si="100"/>
        <v>0</v>
      </c>
      <c r="U53" s="97" t="str">
        <f t="shared" si="101"/>
        <v>0</v>
      </c>
      <c r="V53" s="97" t="str">
        <f t="shared" si="87"/>
        <v/>
      </c>
      <c r="W53" s="201">
        <f t="shared" si="93"/>
        <v>0</v>
      </c>
      <c r="X53" s="32"/>
      <c r="Y53" s="92" t="s">
        <v>362</v>
      </c>
      <c r="Z53" s="66"/>
      <c r="AA53" s="87">
        <f t="shared" ref="AA53:AK53" si="121">AA52</f>
        <v>0</v>
      </c>
      <c r="AB53" s="87">
        <f t="shared" si="121"/>
        <v>0</v>
      </c>
      <c r="AC53" s="87" t="str">
        <f t="shared" si="121"/>
        <v>0 0</v>
      </c>
      <c r="AD53" s="87">
        <f t="shared" si="121"/>
        <v>0</v>
      </c>
      <c r="AE53" s="87">
        <f t="shared" si="121"/>
        <v>0</v>
      </c>
      <c r="AF53" s="87">
        <f t="shared" si="121"/>
        <v>0</v>
      </c>
      <c r="AG53" s="87">
        <f t="shared" si="121"/>
        <v>0</v>
      </c>
      <c r="AH53" s="87">
        <f t="shared" si="121"/>
        <v>0</v>
      </c>
      <c r="AI53" s="87">
        <f t="shared" si="121"/>
        <v>0</v>
      </c>
      <c r="AJ53" s="87">
        <f t="shared" si="121"/>
        <v>0</v>
      </c>
      <c r="AK53" s="166">
        <f t="shared" si="121"/>
        <v>2022</v>
      </c>
      <c r="AL53" s="89">
        <f t="shared" si="117"/>
        <v>0</v>
      </c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</row>
    <row r="54" spans="1:51" x14ac:dyDescent="0.25">
      <c r="A54" s="56" t="str">
        <f t="shared" si="0"/>
        <v>000100-0-0</v>
      </c>
      <c r="B54" s="54">
        <f t="shared" si="114"/>
        <v>0</v>
      </c>
      <c r="C54" s="54" t="str">
        <f t="shared" si="115"/>
        <v>0-000100-0-0</v>
      </c>
      <c r="D54" s="54">
        <f t="shared" si="3"/>
        <v>0</v>
      </c>
      <c r="E54" s="57">
        <f t="shared" ca="1" si="4"/>
        <v>45685.476077199077</v>
      </c>
      <c r="F54" s="85"/>
      <c r="G54" s="33"/>
      <c r="H54" s="65" t="str">
        <f t="shared" si="98"/>
        <v/>
      </c>
      <c r="I54" s="58" t="str">
        <f t="shared" si="92"/>
        <v>Plants</v>
      </c>
      <c r="J54" s="162" t="s">
        <v>220</v>
      </c>
      <c r="K54" s="30"/>
      <c r="L54" s="30"/>
      <c r="M54" s="238"/>
      <c r="N54" s="238"/>
      <c r="O54" s="149" t="s">
        <v>363</v>
      </c>
      <c r="P54" s="31" t="s">
        <v>32</v>
      </c>
      <c r="Q54" s="155" t="s">
        <v>364</v>
      </c>
      <c r="R54" s="59"/>
      <c r="S54" s="97" t="str">
        <f t="shared" si="99"/>
        <v>0</v>
      </c>
      <c r="T54" s="97" t="str">
        <f t="shared" si="100"/>
        <v>0</v>
      </c>
      <c r="U54" s="97" t="str">
        <f t="shared" si="101"/>
        <v>0</v>
      </c>
      <c r="V54" s="97" t="str">
        <f t="shared" si="87"/>
        <v/>
      </c>
      <c r="W54" s="201">
        <f t="shared" si="93"/>
        <v>0</v>
      </c>
      <c r="X54" s="32"/>
      <c r="Y54" s="92" t="s">
        <v>365</v>
      </c>
      <c r="Z54" s="66"/>
      <c r="AA54" s="87">
        <f t="shared" ref="AA54:AK54" si="122">AA53</f>
        <v>0</v>
      </c>
      <c r="AB54" s="87">
        <f t="shared" si="122"/>
        <v>0</v>
      </c>
      <c r="AC54" s="87" t="str">
        <f t="shared" si="122"/>
        <v>0 0</v>
      </c>
      <c r="AD54" s="87">
        <f t="shared" si="122"/>
        <v>0</v>
      </c>
      <c r="AE54" s="87">
        <f t="shared" si="122"/>
        <v>0</v>
      </c>
      <c r="AF54" s="87">
        <f t="shared" si="122"/>
        <v>0</v>
      </c>
      <c r="AG54" s="87">
        <f t="shared" si="122"/>
        <v>0</v>
      </c>
      <c r="AH54" s="87">
        <f t="shared" si="122"/>
        <v>0</v>
      </c>
      <c r="AI54" s="87">
        <f t="shared" si="122"/>
        <v>0</v>
      </c>
      <c r="AJ54" s="87">
        <f t="shared" si="122"/>
        <v>0</v>
      </c>
      <c r="AK54" s="166">
        <f t="shared" si="122"/>
        <v>2022</v>
      </c>
      <c r="AL54" s="89">
        <f t="shared" si="117"/>
        <v>0</v>
      </c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</row>
    <row r="55" spans="1:51" x14ac:dyDescent="0.25">
      <c r="A55" s="56" t="str">
        <f t="shared" si="0"/>
        <v>000100-0-0</v>
      </c>
      <c r="B55" s="54">
        <f t="shared" si="114"/>
        <v>0</v>
      </c>
      <c r="C55" s="54" t="str">
        <f t="shared" si="115"/>
        <v>0-000100-0-0</v>
      </c>
      <c r="D55" s="54">
        <f t="shared" si="3"/>
        <v>0</v>
      </c>
      <c r="E55" s="57">
        <f t="shared" ca="1" si="4"/>
        <v>45685.476077199077</v>
      </c>
      <c r="F55" s="85"/>
      <c r="G55" s="33"/>
      <c r="H55" s="65" t="str">
        <f t="shared" si="98"/>
        <v/>
      </c>
      <c r="I55" s="58" t="str">
        <f t="shared" si="92"/>
        <v>Plants</v>
      </c>
      <c r="J55" s="162" t="s">
        <v>220</v>
      </c>
      <c r="K55" s="30"/>
      <c r="L55" s="30"/>
      <c r="M55" s="238"/>
      <c r="N55" s="238"/>
      <c r="O55" s="149" t="s">
        <v>366</v>
      </c>
      <c r="P55" s="31" t="s">
        <v>32</v>
      </c>
      <c r="Q55" s="155" t="s">
        <v>367</v>
      </c>
      <c r="R55" s="59"/>
      <c r="S55" s="97" t="str">
        <f t="shared" si="99"/>
        <v>0</v>
      </c>
      <c r="T55" s="97" t="str">
        <f t="shared" si="100"/>
        <v>0</v>
      </c>
      <c r="U55" s="97" t="str">
        <f t="shared" si="101"/>
        <v>0</v>
      </c>
      <c r="V55" s="97" t="str">
        <f t="shared" si="87"/>
        <v/>
      </c>
      <c r="W55" s="201">
        <f t="shared" si="93"/>
        <v>0</v>
      </c>
      <c r="X55" s="32"/>
      <c r="Y55" s="92" t="s">
        <v>368</v>
      </c>
      <c r="Z55" s="66"/>
      <c r="AA55" s="87">
        <f t="shared" ref="AA55:AK55" si="123">AA54</f>
        <v>0</v>
      </c>
      <c r="AB55" s="87">
        <f t="shared" si="123"/>
        <v>0</v>
      </c>
      <c r="AC55" s="87" t="str">
        <f t="shared" si="123"/>
        <v>0 0</v>
      </c>
      <c r="AD55" s="87">
        <f t="shared" si="123"/>
        <v>0</v>
      </c>
      <c r="AE55" s="87">
        <f t="shared" si="123"/>
        <v>0</v>
      </c>
      <c r="AF55" s="87">
        <f t="shared" si="123"/>
        <v>0</v>
      </c>
      <c r="AG55" s="87">
        <f t="shared" si="123"/>
        <v>0</v>
      </c>
      <c r="AH55" s="87">
        <f t="shared" si="123"/>
        <v>0</v>
      </c>
      <c r="AI55" s="87">
        <f t="shared" si="123"/>
        <v>0</v>
      </c>
      <c r="AJ55" s="87">
        <f t="shared" si="123"/>
        <v>0</v>
      </c>
      <c r="AK55" s="166">
        <f t="shared" si="123"/>
        <v>2022</v>
      </c>
      <c r="AL55" s="89">
        <f t="shared" si="117"/>
        <v>0</v>
      </c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</row>
    <row r="56" spans="1:51" x14ac:dyDescent="0.25">
      <c r="A56" s="56" t="str">
        <f t="shared" si="0"/>
        <v>000100-0-0</v>
      </c>
      <c r="B56" s="54">
        <f t="shared" si="114"/>
        <v>0</v>
      </c>
      <c r="C56" s="54" t="str">
        <f t="shared" si="115"/>
        <v>0-000100-0-0</v>
      </c>
      <c r="D56" s="54">
        <f t="shared" si="3"/>
        <v>0</v>
      </c>
      <c r="E56" s="57">
        <f t="shared" ca="1" si="4"/>
        <v>45685.476077199077</v>
      </c>
      <c r="F56" s="85"/>
      <c r="G56" s="33"/>
      <c r="H56" s="65" t="str">
        <f t="shared" si="98"/>
        <v/>
      </c>
      <c r="I56" s="58" t="str">
        <f t="shared" si="92"/>
        <v>Plants</v>
      </c>
      <c r="J56" s="162" t="s">
        <v>220</v>
      </c>
      <c r="K56" s="30"/>
      <c r="L56" s="30"/>
      <c r="M56" s="238"/>
      <c r="N56" s="238"/>
      <c r="O56" s="149" t="s">
        <v>369</v>
      </c>
      <c r="P56" s="31" t="s">
        <v>32</v>
      </c>
      <c r="Q56" s="155" t="s">
        <v>370</v>
      </c>
      <c r="R56" s="59"/>
      <c r="S56" s="97" t="str">
        <f t="shared" si="99"/>
        <v>0</v>
      </c>
      <c r="T56" s="97" t="str">
        <f t="shared" si="100"/>
        <v>0</v>
      </c>
      <c r="U56" s="97" t="str">
        <f t="shared" si="101"/>
        <v>0</v>
      </c>
      <c r="V56" s="97" t="str">
        <f t="shared" si="87"/>
        <v/>
      </c>
      <c r="W56" s="201">
        <f t="shared" si="93"/>
        <v>0</v>
      </c>
      <c r="X56" s="32"/>
      <c r="Y56" s="92" t="s">
        <v>371</v>
      </c>
      <c r="Z56" s="66"/>
      <c r="AA56" s="87">
        <f t="shared" ref="AA56:AK56" si="124">AA55</f>
        <v>0</v>
      </c>
      <c r="AB56" s="87">
        <f t="shared" si="124"/>
        <v>0</v>
      </c>
      <c r="AC56" s="87" t="str">
        <f t="shared" si="124"/>
        <v>0 0</v>
      </c>
      <c r="AD56" s="87">
        <f t="shared" si="124"/>
        <v>0</v>
      </c>
      <c r="AE56" s="87">
        <f t="shared" si="124"/>
        <v>0</v>
      </c>
      <c r="AF56" s="87">
        <f t="shared" si="124"/>
        <v>0</v>
      </c>
      <c r="AG56" s="87">
        <f t="shared" si="124"/>
        <v>0</v>
      </c>
      <c r="AH56" s="87">
        <f t="shared" si="124"/>
        <v>0</v>
      </c>
      <c r="AI56" s="87">
        <f t="shared" si="124"/>
        <v>0</v>
      </c>
      <c r="AJ56" s="87">
        <f t="shared" si="124"/>
        <v>0</v>
      </c>
      <c r="AK56" s="166">
        <f t="shared" si="124"/>
        <v>2022</v>
      </c>
      <c r="AL56" s="89">
        <f t="shared" si="117"/>
        <v>0</v>
      </c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</row>
    <row r="57" spans="1:51" ht="31.2" x14ac:dyDescent="0.25">
      <c r="A57" s="56" t="str">
        <f t="shared" si="0"/>
        <v>000100-0-0</v>
      </c>
      <c r="B57" s="54">
        <f t="shared" si="114"/>
        <v>0</v>
      </c>
      <c r="C57" s="54" t="str">
        <f t="shared" si="115"/>
        <v>0-000100-0-0</v>
      </c>
      <c r="D57" s="54">
        <f t="shared" si="3"/>
        <v>0</v>
      </c>
      <c r="E57" s="57">
        <f t="shared" ca="1" si="4"/>
        <v>45685.476077199077</v>
      </c>
      <c r="F57" s="85"/>
      <c r="G57" s="33"/>
      <c r="H57" s="65" t="str">
        <f t="shared" si="98"/>
        <v/>
      </c>
      <c r="I57" s="58" t="str">
        <f t="shared" si="92"/>
        <v>Plants</v>
      </c>
      <c r="J57" s="162" t="s">
        <v>220</v>
      </c>
      <c r="K57" s="30"/>
      <c r="L57" s="30"/>
      <c r="M57" s="238"/>
      <c r="N57" s="238"/>
      <c r="O57" s="150" t="s">
        <v>372</v>
      </c>
      <c r="P57" s="31" t="s">
        <v>32</v>
      </c>
      <c r="Q57" s="155" t="s">
        <v>373</v>
      </c>
      <c r="R57" s="59"/>
      <c r="S57" s="97" t="str">
        <f t="shared" si="99"/>
        <v>0</v>
      </c>
      <c r="T57" s="97" t="str">
        <f t="shared" si="100"/>
        <v>0</v>
      </c>
      <c r="U57" s="97" t="str">
        <f t="shared" si="101"/>
        <v>0</v>
      </c>
      <c r="V57" s="97" t="str">
        <f t="shared" si="87"/>
        <v/>
      </c>
      <c r="W57" s="201">
        <f t="shared" si="93"/>
        <v>0</v>
      </c>
      <c r="X57" s="32"/>
      <c r="Y57" s="92" t="s">
        <v>374</v>
      </c>
      <c r="Z57" s="66"/>
      <c r="AA57" s="87">
        <f t="shared" ref="AA57:AK57" si="125">AA56</f>
        <v>0</v>
      </c>
      <c r="AB57" s="87">
        <f t="shared" si="125"/>
        <v>0</v>
      </c>
      <c r="AC57" s="87" t="str">
        <f t="shared" si="125"/>
        <v>0 0</v>
      </c>
      <c r="AD57" s="87">
        <f t="shared" si="125"/>
        <v>0</v>
      </c>
      <c r="AE57" s="87">
        <f t="shared" si="125"/>
        <v>0</v>
      </c>
      <c r="AF57" s="87">
        <f t="shared" si="125"/>
        <v>0</v>
      </c>
      <c r="AG57" s="87">
        <f t="shared" si="125"/>
        <v>0</v>
      </c>
      <c r="AH57" s="87">
        <f t="shared" si="125"/>
        <v>0</v>
      </c>
      <c r="AI57" s="87">
        <f t="shared" si="125"/>
        <v>0</v>
      </c>
      <c r="AJ57" s="87">
        <f t="shared" si="125"/>
        <v>0</v>
      </c>
      <c r="AK57" s="166">
        <f t="shared" si="125"/>
        <v>2022</v>
      </c>
      <c r="AL57" s="89">
        <f t="shared" si="117"/>
        <v>0</v>
      </c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</row>
    <row r="58" spans="1:51" ht="31.2" x14ac:dyDescent="0.25">
      <c r="A58" s="56" t="str">
        <f t="shared" si="0"/>
        <v>000100-0-0</v>
      </c>
      <c r="B58" s="54">
        <f t="shared" si="114"/>
        <v>0</v>
      </c>
      <c r="C58" s="54" t="str">
        <f t="shared" si="115"/>
        <v>0-000100-0-0</v>
      </c>
      <c r="D58" s="54">
        <f t="shared" si="3"/>
        <v>0</v>
      </c>
      <c r="E58" s="57">
        <f t="shared" ca="1" si="4"/>
        <v>45685.476077199077</v>
      </c>
      <c r="F58" s="85"/>
      <c r="G58" s="33"/>
      <c r="H58" s="65" t="str">
        <f t="shared" si="98"/>
        <v/>
      </c>
      <c r="I58" s="58" t="str">
        <f t="shared" si="92"/>
        <v>Plants</v>
      </c>
      <c r="J58" s="162" t="s">
        <v>220</v>
      </c>
      <c r="K58" s="30"/>
      <c r="L58" s="30"/>
      <c r="M58" s="238"/>
      <c r="N58" s="238"/>
      <c r="O58" s="149" t="s">
        <v>375</v>
      </c>
      <c r="P58" s="31" t="s">
        <v>32</v>
      </c>
      <c r="Q58" s="155" t="s">
        <v>376</v>
      </c>
      <c r="R58" s="59"/>
      <c r="S58" s="97" t="str">
        <f t="shared" si="99"/>
        <v>0</v>
      </c>
      <c r="T58" s="97" t="str">
        <f t="shared" si="100"/>
        <v>0</v>
      </c>
      <c r="U58" s="97" t="str">
        <f t="shared" si="101"/>
        <v>0</v>
      </c>
      <c r="V58" s="97" t="str">
        <f t="shared" si="87"/>
        <v/>
      </c>
      <c r="W58" s="201">
        <f t="shared" si="93"/>
        <v>0</v>
      </c>
      <c r="X58" s="32"/>
      <c r="Y58" s="92" t="s">
        <v>377</v>
      </c>
      <c r="Z58" s="66"/>
      <c r="AA58" s="87">
        <f t="shared" ref="AA58:AK58" si="126">AA57</f>
        <v>0</v>
      </c>
      <c r="AB58" s="87">
        <f t="shared" si="126"/>
        <v>0</v>
      </c>
      <c r="AC58" s="87" t="str">
        <f t="shared" si="126"/>
        <v>0 0</v>
      </c>
      <c r="AD58" s="87">
        <f t="shared" si="126"/>
        <v>0</v>
      </c>
      <c r="AE58" s="87">
        <f t="shared" si="126"/>
        <v>0</v>
      </c>
      <c r="AF58" s="87">
        <f t="shared" si="126"/>
        <v>0</v>
      </c>
      <c r="AG58" s="87">
        <f t="shared" si="126"/>
        <v>0</v>
      </c>
      <c r="AH58" s="87">
        <f t="shared" si="126"/>
        <v>0</v>
      </c>
      <c r="AI58" s="87">
        <f t="shared" si="126"/>
        <v>0</v>
      </c>
      <c r="AJ58" s="87">
        <f t="shared" si="126"/>
        <v>0</v>
      </c>
      <c r="AK58" s="166">
        <f t="shared" si="126"/>
        <v>2022</v>
      </c>
      <c r="AL58" s="89">
        <f t="shared" si="117"/>
        <v>0</v>
      </c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</row>
    <row r="59" spans="1:51" ht="31.2" x14ac:dyDescent="0.25">
      <c r="A59" s="56" t="str">
        <f t="shared" si="0"/>
        <v>000100-0-0</v>
      </c>
      <c r="B59" s="54">
        <f t="shared" si="114"/>
        <v>0</v>
      </c>
      <c r="C59" s="54" t="str">
        <f t="shared" si="115"/>
        <v>0-000100-0-0</v>
      </c>
      <c r="D59" s="54">
        <f t="shared" si="3"/>
        <v>0</v>
      </c>
      <c r="E59" s="57">
        <f t="shared" ca="1" si="4"/>
        <v>45685.476077199077</v>
      </c>
      <c r="F59" s="85"/>
      <c r="G59" s="33"/>
      <c r="H59" s="65" t="str">
        <f t="shared" si="98"/>
        <v/>
      </c>
      <c r="I59" s="58" t="str">
        <f t="shared" si="92"/>
        <v>Plants</v>
      </c>
      <c r="J59" s="162" t="s">
        <v>220</v>
      </c>
      <c r="K59" s="30"/>
      <c r="L59" s="30"/>
      <c r="M59" s="238"/>
      <c r="N59" s="238"/>
      <c r="O59" s="149" t="s">
        <v>378</v>
      </c>
      <c r="P59" s="31" t="s">
        <v>32</v>
      </c>
      <c r="Q59" s="155" t="s">
        <v>379</v>
      </c>
      <c r="R59" s="59"/>
      <c r="S59" s="97" t="str">
        <f t="shared" si="99"/>
        <v>0</v>
      </c>
      <c r="T59" s="97" t="str">
        <f t="shared" si="100"/>
        <v>0</v>
      </c>
      <c r="U59" s="97" t="str">
        <f t="shared" si="101"/>
        <v>0</v>
      </c>
      <c r="V59" s="97" t="str">
        <f t="shared" si="87"/>
        <v/>
      </c>
      <c r="W59" s="201">
        <f t="shared" si="93"/>
        <v>0</v>
      </c>
      <c r="X59" s="32"/>
      <c r="Y59" s="92" t="s">
        <v>380</v>
      </c>
      <c r="Z59" s="66"/>
      <c r="AA59" s="87">
        <f t="shared" ref="AA59:AK59" si="127">AA58</f>
        <v>0</v>
      </c>
      <c r="AB59" s="87">
        <f t="shared" si="127"/>
        <v>0</v>
      </c>
      <c r="AC59" s="87" t="str">
        <f t="shared" si="127"/>
        <v>0 0</v>
      </c>
      <c r="AD59" s="87">
        <f t="shared" si="127"/>
        <v>0</v>
      </c>
      <c r="AE59" s="87">
        <f t="shared" si="127"/>
        <v>0</v>
      </c>
      <c r="AF59" s="87">
        <f t="shared" si="127"/>
        <v>0</v>
      </c>
      <c r="AG59" s="87">
        <f t="shared" si="127"/>
        <v>0</v>
      </c>
      <c r="AH59" s="87">
        <f t="shared" si="127"/>
        <v>0</v>
      </c>
      <c r="AI59" s="87">
        <f t="shared" si="127"/>
        <v>0</v>
      </c>
      <c r="AJ59" s="87">
        <f t="shared" si="127"/>
        <v>0</v>
      </c>
      <c r="AK59" s="166">
        <f t="shared" si="127"/>
        <v>2022</v>
      </c>
      <c r="AL59" s="89">
        <f t="shared" si="117"/>
        <v>0</v>
      </c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</row>
    <row r="60" spans="1:51" ht="31.2" x14ac:dyDescent="0.25">
      <c r="A60" s="56" t="str">
        <f t="shared" si="0"/>
        <v>000100-0-0</v>
      </c>
      <c r="B60" s="54">
        <f t="shared" si="114"/>
        <v>0</v>
      </c>
      <c r="C60" s="54" t="str">
        <f t="shared" si="115"/>
        <v>0-000100-0-0</v>
      </c>
      <c r="D60" s="54">
        <f t="shared" si="3"/>
        <v>0</v>
      </c>
      <c r="E60" s="57">
        <f t="shared" ca="1" si="4"/>
        <v>45685.476077199077</v>
      </c>
      <c r="F60" s="85"/>
      <c r="G60" s="33"/>
      <c r="H60" s="65" t="str">
        <f t="shared" si="98"/>
        <v/>
      </c>
      <c r="I60" s="58" t="str">
        <f t="shared" si="92"/>
        <v>Plants</v>
      </c>
      <c r="J60" s="162" t="s">
        <v>220</v>
      </c>
      <c r="K60" s="30"/>
      <c r="L60" s="30"/>
      <c r="M60" s="238"/>
      <c r="N60" s="238"/>
      <c r="O60" s="149" t="s">
        <v>381</v>
      </c>
      <c r="P60" s="31" t="s">
        <v>32</v>
      </c>
      <c r="Q60" s="155" t="s">
        <v>382</v>
      </c>
      <c r="R60" s="59"/>
      <c r="S60" s="97" t="str">
        <f t="shared" si="99"/>
        <v>0</v>
      </c>
      <c r="T60" s="97" t="str">
        <f t="shared" si="100"/>
        <v>0</v>
      </c>
      <c r="U60" s="97" t="str">
        <f t="shared" si="101"/>
        <v>0</v>
      </c>
      <c r="V60" s="97" t="str">
        <f t="shared" si="87"/>
        <v/>
      </c>
      <c r="W60" s="201">
        <f t="shared" si="93"/>
        <v>0</v>
      </c>
      <c r="X60" s="32"/>
      <c r="Y60" s="92" t="s">
        <v>383</v>
      </c>
      <c r="Z60" s="66"/>
      <c r="AA60" s="87">
        <f t="shared" ref="AA60:AK60" si="128">AA59</f>
        <v>0</v>
      </c>
      <c r="AB60" s="87">
        <f t="shared" si="128"/>
        <v>0</v>
      </c>
      <c r="AC60" s="87" t="str">
        <f t="shared" si="128"/>
        <v>0 0</v>
      </c>
      <c r="AD60" s="87">
        <f t="shared" si="128"/>
        <v>0</v>
      </c>
      <c r="AE60" s="87">
        <f t="shared" si="128"/>
        <v>0</v>
      </c>
      <c r="AF60" s="87">
        <f t="shared" si="128"/>
        <v>0</v>
      </c>
      <c r="AG60" s="87">
        <f t="shared" si="128"/>
        <v>0</v>
      </c>
      <c r="AH60" s="87">
        <f t="shared" si="128"/>
        <v>0</v>
      </c>
      <c r="AI60" s="87">
        <f t="shared" si="128"/>
        <v>0</v>
      </c>
      <c r="AJ60" s="87">
        <f t="shared" si="128"/>
        <v>0</v>
      </c>
      <c r="AK60" s="166">
        <f t="shared" si="128"/>
        <v>2022</v>
      </c>
      <c r="AL60" s="89">
        <f t="shared" si="117"/>
        <v>0</v>
      </c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</row>
    <row r="61" spans="1:51" ht="31.2" hidden="1" x14ac:dyDescent="0.25">
      <c r="A61" s="56" t="str">
        <f t="shared" si="0"/>
        <v>000100-0-0</v>
      </c>
      <c r="B61" s="54">
        <f t="shared" si="114"/>
        <v>0</v>
      </c>
      <c r="C61" s="54" t="str">
        <f t="shared" si="115"/>
        <v>0-000100-0-0</v>
      </c>
      <c r="D61" s="54">
        <f t="shared" si="3"/>
        <v>0</v>
      </c>
      <c r="E61" s="57">
        <f t="shared" ca="1" si="4"/>
        <v>45685.476077199077</v>
      </c>
      <c r="F61" s="85"/>
      <c r="G61" s="33"/>
      <c r="H61" s="65" t="str">
        <f t="shared" si="98"/>
        <v/>
      </c>
      <c r="I61" s="58" t="str">
        <f t="shared" si="92"/>
        <v>Plants</v>
      </c>
      <c r="J61" s="162" t="s">
        <v>220</v>
      </c>
      <c r="K61" s="30"/>
      <c r="L61" s="30"/>
      <c r="M61" s="238"/>
      <c r="N61" s="238"/>
      <c r="O61" s="149" t="s">
        <v>384</v>
      </c>
      <c r="P61" s="31" t="s">
        <v>32</v>
      </c>
      <c r="Q61" s="155" t="s">
        <v>385</v>
      </c>
      <c r="R61" s="59"/>
      <c r="S61" s="97" t="str">
        <f t="shared" si="99"/>
        <v>0</v>
      </c>
      <c r="T61" s="97" t="str">
        <f t="shared" si="100"/>
        <v>0</v>
      </c>
      <c r="U61" s="97" t="str">
        <f t="shared" si="101"/>
        <v>0</v>
      </c>
      <c r="V61" s="97" t="str">
        <f t="shared" si="87"/>
        <v/>
      </c>
      <c r="W61" s="201">
        <f t="shared" si="93"/>
        <v>0</v>
      </c>
      <c r="X61" s="32"/>
      <c r="Y61" s="92" t="s">
        <v>386</v>
      </c>
      <c r="Z61" s="66"/>
      <c r="AA61" s="87">
        <f t="shared" ref="AA61:AK61" si="129">AA60</f>
        <v>0</v>
      </c>
      <c r="AB61" s="87">
        <f t="shared" si="129"/>
        <v>0</v>
      </c>
      <c r="AC61" s="87" t="str">
        <f t="shared" si="129"/>
        <v>0 0</v>
      </c>
      <c r="AD61" s="87">
        <f t="shared" si="129"/>
        <v>0</v>
      </c>
      <c r="AE61" s="87">
        <f t="shared" si="129"/>
        <v>0</v>
      </c>
      <c r="AF61" s="87">
        <f t="shared" si="129"/>
        <v>0</v>
      </c>
      <c r="AG61" s="87">
        <f t="shared" si="129"/>
        <v>0</v>
      </c>
      <c r="AH61" s="87">
        <f t="shared" si="129"/>
        <v>0</v>
      </c>
      <c r="AI61" s="87">
        <f t="shared" si="129"/>
        <v>0</v>
      </c>
      <c r="AJ61" s="87">
        <f t="shared" si="129"/>
        <v>0</v>
      </c>
      <c r="AK61" s="166">
        <f t="shared" si="129"/>
        <v>2022</v>
      </c>
      <c r="AL61" s="89">
        <f t="shared" si="117"/>
        <v>0</v>
      </c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</row>
    <row r="62" spans="1:51" ht="31.2" x14ac:dyDescent="0.25">
      <c r="A62" s="56" t="str">
        <f t="shared" si="0"/>
        <v>000100-0-0</v>
      </c>
      <c r="B62" s="54">
        <f t="shared" si="114"/>
        <v>0</v>
      </c>
      <c r="C62" s="54" t="str">
        <f t="shared" si="115"/>
        <v>0-000100-0-0</v>
      </c>
      <c r="D62" s="54">
        <f t="shared" si="3"/>
        <v>0</v>
      </c>
      <c r="E62" s="57">
        <f t="shared" ca="1" si="4"/>
        <v>45685.476077199077</v>
      </c>
      <c r="F62" s="85"/>
      <c r="G62" s="33"/>
      <c r="H62" s="65" t="str">
        <f t="shared" si="98"/>
        <v/>
      </c>
      <c r="I62" s="58" t="str">
        <f t="shared" si="92"/>
        <v>Plants</v>
      </c>
      <c r="J62" s="162" t="s">
        <v>220</v>
      </c>
      <c r="K62" s="30"/>
      <c r="L62" s="30"/>
      <c r="M62" s="238"/>
      <c r="N62" s="238"/>
      <c r="O62" s="149" t="s">
        <v>387</v>
      </c>
      <c r="P62" s="31" t="s">
        <v>32</v>
      </c>
      <c r="Q62" s="155" t="s">
        <v>388</v>
      </c>
      <c r="R62" s="59"/>
      <c r="S62" s="97" t="str">
        <f t="shared" si="99"/>
        <v>0</v>
      </c>
      <c r="T62" s="97" t="str">
        <f t="shared" si="100"/>
        <v>0</v>
      </c>
      <c r="U62" s="97" t="str">
        <f t="shared" si="101"/>
        <v>0</v>
      </c>
      <c r="V62" s="97" t="str">
        <f t="shared" si="87"/>
        <v/>
      </c>
      <c r="W62" s="201">
        <f t="shared" si="93"/>
        <v>0</v>
      </c>
      <c r="X62" s="32"/>
      <c r="Y62" s="92" t="s">
        <v>389</v>
      </c>
      <c r="Z62" s="66"/>
      <c r="AA62" s="87">
        <f t="shared" ref="AA62:AK62" si="130">AA61</f>
        <v>0</v>
      </c>
      <c r="AB62" s="87">
        <f t="shared" si="130"/>
        <v>0</v>
      </c>
      <c r="AC62" s="87" t="str">
        <f t="shared" si="130"/>
        <v>0 0</v>
      </c>
      <c r="AD62" s="87">
        <f t="shared" si="130"/>
        <v>0</v>
      </c>
      <c r="AE62" s="87">
        <f t="shared" si="130"/>
        <v>0</v>
      </c>
      <c r="AF62" s="87">
        <f t="shared" si="130"/>
        <v>0</v>
      </c>
      <c r="AG62" s="87">
        <f t="shared" si="130"/>
        <v>0</v>
      </c>
      <c r="AH62" s="87">
        <f t="shared" si="130"/>
        <v>0</v>
      </c>
      <c r="AI62" s="87">
        <f t="shared" si="130"/>
        <v>0</v>
      </c>
      <c r="AJ62" s="87">
        <f t="shared" si="130"/>
        <v>0</v>
      </c>
      <c r="AK62" s="166">
        <f t="shared" si="130"/>
        <v>2022</v>
      </c>
      <c r="AL62" s="89">
        <f t="shared" si="117"/>
        <v>0</v>
      </c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</row>
    <row r="63" spans="1:51" ht="31.2" hidden="1" x14ac:dyDescent="0.25">
      <c r="A63" s="56" t="str">
        <f t="shared" si="0"/>
        <v>000100-0-0</v>
      </c>
      <c r="B63" s="54">
        <f t="shared" si="114"/>
        <v>0</v>
      </c>
      <c r="C63" s="54" t="str">
        <f t="shared" si="115"/>
        <v>0-000100-0-0</v>
      </c>
      <c r="D63" s="54">
        <f t="shared" si="3"/>
        <v>0</v>
      </c>
      <c r="E63" s="57">
        <f t="shared" ca="1" si="4"/>
        <v>45685.476077199077</v>
      </c>
      <c r="F63" s="85"/>
      <c r="G63" s="33"/>
      <c r="H63" s="65" t="str">
        <f t="shared" si="98"/>
        <v/>
      </c>
      <c r="I63" s="58" t="str">
        <f t="shared" si="92"/>
        <v>Plants</v>
      </c>
      <c r="J63" s="162" t="s">
        <v>220</v>
      </c>
      <c r="K63" s="30"/>
      <c r="L63" s="30"/>
      <c r="M63" s="238"/>
      <c r="N63" s="238"/>
      <c r="O63" s="149" t="s">
        <v>390</v>
      </c>
      <c r="P63" s="31" t="s">
        <v>32</v>
      </c>
      <c r="Q63" s="155" t="s">
        <v>391</v>
      </c>
      <c r="R63" s="59"/>
      <c r="S63" s="97" t="str">
        <f t="shared" si="99"/>
        <v>0</v>
      </c>
      <c r="T63" s="97" t="str">
        <f t="shared" si="100"/>
        <v>0</v>
      </c>
      <c r="U63" s="97" t="str">
        <f t="shared" si="101"/>
        <v>0</v>
      </c>
      <c r="V63" s="97" t="str">
        <f t="shared" si="87"/>
        <v/>
      </c>
      <c r="W63" s="201">
        <f t="shared" si="93"/>
        <v>0</v>
      </c>
      <c r="X63" s="32"/>
      <c r="Y63" s="92" t="s">
        <v>392</v>
      </c>
      <c r="Z63" s="66"/>
      <c r="AA63" s="87">
        <f t="shared" ref="AA63:AK63" si="131">AA62</f>
        <v>0</v>
      </c>
      <c r="AB63" s="87">
        <f t="shared" si="131"/>
        <v>0</v>
      </c>
      <c r="AC63" s="87" t="str">
        <f t="shared" si="131"/>
        <v>0 0</v>
      </c>
      <c r="AD63" s="87">
        <f t="shared" si="131"/>
        <v>0</v>
      </c>
      <c r="AE63" s="87">
        <f t="shared" si="131"/>
        <v>0</v>
      </c>
      <c r="AF63" s="87">
        <f t="shared" si="131"/>
        <v>0</v>
      </c>
      <c r="AG63" s="87">
        <f t="shared" si="131"/>
        <v>0</v>
      </c>
      <c r="AH63" s="87">
        <f t="shared" si="131"/>
        <v>0</v>
      </c>
      <c r="AI63" s="87">
        <f t="shared" si="131"/>
        <v>0</v>
      </c>
      <c r="AJ63" s="87">
        <f t="shared" si="131"/>
        <v>0</v>
      </c>
      <c r="AK63" s="166">
        <f t="shared" si="131"/>
        <v>2022</v>
      </c>
      <c r="AL63" s="89">
        <f t="shared" si="117"/>
        <v>0</v>
      </c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</row>
    <row r="64" spans="1:51" ht="31.2" hidden="1" x14ac:dyDescent="0.25">
      <c r="A64" s="56" t="str">
        <f t="shared" si="0"/>
        <v>000100-0-0</v>
      </c>
      <c r="B64" s="54">
        <f t="shared" si="114"/>
        <v>0</v>
      </c>
      <c r="C64" s="54" t="str">
        <f t="shared" si="115"/>
        <v>0-000100-0-0</v>
      </c>
      <c r="D64" s="54">
        <f t="shared" si="3"/>
        <v>0</v>
      </c>
      <c r="E64" s="57">
        <f t="shared" ca="1" si="4"/>
        <v>45685.476077199077</v>
      </c>
      <c r="F64" s="85"/>
      <c r="G64" s="33"/>
      <c r="H64" s="65" t="str">
        <f t="shared" si="98"/>
        <v/>
      </c>
      <c r="I64" s="58" t="str">
        <f t="shared" si="92"/>
        <v>Plants</v>
      </c>
      <c r="J64" s="162" t="s">
        <v>220</v>
      </c>
      <c r="K64" s="30"/>
      <c r="L64" s="30"/>
      <c r="M64" s="238"/>
      <c r="N64" s="238"/>
      <c r="O64" s="149" t="s">
        <v>393</v>
      </c>
      <c r="P64" s="31" t="s">
        <v>32</v>
      </c>
      <c r="Q64" s="155" t="s">
        <v>394</v>
      </c>
      <c r="R64" s="59"/>
      <c r="S64" s="97" t="str">
        <f t="shared" si="99"/>
        <v>0</v>
      </c>
      <c r="T64" s="97" t="str">
        <f t="shared" si="100"/>
        <v>0</v>
      </c>
      <c r="U64" s="97" t="str">
        <f t="shared" si="101"/>
        <v>0</v>
      </c>
      <c r="V64" s="97" t="str">
        <f t="shared" si="87"/>
        <v/>
      </c>
      <c r="W64" s="201">
        <f t="shared" si="93"/>
        <v>0</v>
      </c>
      <c r="X64" s="32"/>
      <c r="Y64" s="92" t="s">
        <v>395</v>
      </c>
      <c r="Z64" s="77"/>
      <c r="AA64" s="87">
        <f t="shared" ref="AA64:AK64" si="132">AA63</f>
        <v>0</v>
      </c>
      <c r="AB64" s="87">
        <f t="shared" si="132"/>
        <v>0</v>
      </c>
      <c r="AC64" s="87" t="str">
        <f t="shared" si="132"/>
        <v>0 0</v>
      </c>
      <c r="AD64" s="87">
        <f t="shared" si="132"/>
        <v>0</v>
      </c>
      <c r="AE64" s="87">
        <f t="shared" si="132"/>
        <v>0</v>
      </c>
      <c r="AF64" s="87">
        <f t="shared" si="132"/>
        <v>0</v>
      </c>
      <c r="AG64" s="87">
        <f t="shared" si="132"/>
        <v>0</v>
      </c>
      <c r="AH64" s="87">
        <f t="shared" si="132"/>
        <v>0</v>
      </c>
      <c r="AI64" s="87">
        <f t="shared" si="132"/>
        <v>0</v>
      </c>
      <c r="AJ64" s="87">
        <f t="shared" si="132"/>
        <v>0</v>
      </c>
      <c r="AK64" s="166">
        <f t="shared" si="132"/>
        <v>2022</v>
      </c>
      <c r="AL64" s="89">
        <f t="shared" si="117"/>
        <v>0</v>
      </c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</row>
    <row r="65" spans="1:51" ht="31.2" x14ac:dyDescent="0.25">
      <c r="A65" s="56" t="str">
        <f t="shared" si="0"/>
        <v>000100-0-0</v>
      </c>
      <c r="B65" s="54">
        <f t="shared" si="114"/>
        <v>0</v>
      </c>
      <c r="C65" s="54" t="str">
        <f t="shared" si="115"/>
        <v>0-000100-0-0</v>
      </c>
      <c r="D65" s="54">
        <f t="shared" si="3"/>
        <v>0</v>
      </c>
      <c r="E65" s="57">
        <f t="shared" ca="1" si="4"/>
        <v>45685.476077199077</v>
      </c>
      <c r="F65" s="85"/>
      <c r="G65" s="33"/>
      <c r="H65" s="65" t="str">
        <f t="shared" si="98"/>
        <v/>
      </c>
      <c r="I65" s="58" t="str">
        <f t="shared" si="92"/>
        <v>Plants</v>
      </c>
      <c r="J65" s="162" t="s">
        <v>220</v>
      </c>
      <c r="K65" s="30"/>
      <c r="L65" s="30"/>
      <c r="M65" s="238"/>
      <c r="N65" s="238"/>
      <c r="O65" s="149" t="s">
        <v>396</v>
      </c>
      <c r="P65" s="31" t="s">
        <v>32</v>
      </c>
      <c r="Q65" s="155" t="s">
        <v>397</v>
      </c>
      <c r="R65" s="59"/>
      <c r="S65" s="97" t="str">
        <f t="shared" si="99"/>
        <v>0</v>
      </c>
      <c r="T65" s="97" t="str">
        <f t="shared" si="100"/>
        <v>0</v>
      </c>
      <c r="U65" s="97" t="str">
        <f t="shared" si="101"/>
        <v>0</v>
      </c>
      <c r="V65" s="97" t="str">
        <f t="shared" si="87"/>
        <v/>
      </c>
      <c r="W65" s="201">
        <f t="shared" si="93"/>
        <v>0</v>
      </c>
      <c r="X65" s="32"/>
      <c r="Y65" s="92" t="s">
        <v>398</v>
      </c>
      <c r="Z65" s="77"/>
      <c r="AA65" s="87">
        <f t="shared" ref="AA65:AK65" si="133">AA64</f>
        <v>0</v>
      </c>
      <c r="AB65" s="87">
        <f t="shared" si="133"/>
        <v>0</v>
      </c>
      <c r="AC65" s="87" t="str">
        <f t="shared" si="133"/>
        <v>0 0</v>
      </c>
      <c r="AD65" s="87">
        <f t="shared" si="133"/>
        <v>0</v>
      </c>
      <c r="AE65" s="87">
        <f t="shared" si="133"/>
        <v>0</v>
      </c>
      <c r="AF65" s="87">
        <f t="shared" si="133"/>
        <v>0</v>
      </c>
      <c r="AG65" s="87">
        <f t="shared" si="133"/>
        <v>0</v>
      </c>
      <c r="AH65" s="87">
        <f t="shared" si="133"/>
        <v>0</v>
      </c>
      <c r="AI65" s="87">
        <f t="shared" si="133"/>
        <v>0</v>
      </c>
      <c r="AJ65" s="87">
        <f t="shared" si="133"/>
        <v>0</v>
      </c>
      <c r="AK65" s="166">
        <f t="shared" si="133"/>
        <v>2022</v>
      </c>
      <c r="AL65" s="89">
        <f t="shared" si="117"/>
        <v>0</v>
      </c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</row>
    <row r="66" spans="1:51" ht="31.2" x14ac:dyDescent="0.25">
      <c r="A66" s="56" t="str">
        <f t="shared" si="0"/>
        <v>000100-0-0</v>
      </c>
      <c r="B66" s="54">
        <f t="shared" si="114"/>
        <v>0</v>
      </c>
      <c r="C66" s="54" t="str">
        <f t="shared" si="115"/>
        <v>0-000100-0-0</v>
      </c>
      <c r="D66" s="54">
        <f t="shared" si="3"/>
        <v>0</v>
      </c>
      <c r="E66" s="57">
        <f t="shared" ca="1" si="4"/>
        <v>45685.476077199077</v>
      </c>
      <c r="F66" s="85"/>
      <c r="G66" s="33"/>
      <c r="H66" s="65" t="str">
        <f t="shared" si="98"/>
        <v/>
      </c>
      <c r="I66" s="58" t="str">
        <f t="shared" si="92"/>
        <v>Plants</v>
      </c>
      <c r="J66" s="162" t="s">
        <v>220</v>
      </c>
      <c r="K66" s="30"/>
      <c r="L66" s="30"/>
      <c r="M66" s="238"/>
      <c r="N66" s="238"/>
      <c r="O66" s="149" t="s">
        <v>399</v>
      </c>
      <c r="P66" s="31" t="s">
        <v>32</v>
      </c>
      <c r="Q66" s="155" t="s">
        <v>400</v>
      </c>
      <c r="R66" s="59"/>
      <c r="S66" s="97" t="str">
        <f t="shared" si="99"/>
        <v>0</v>
      </c>
      <c r="T66" s="97" t="str">
        <f t="shared" si="100"/>
        <v>0</v>
      </c>
      <c r="U66" s="97" t="str">
        <f t="shared" si="101"/>
        <v>0</v>
      </c>
      <c r="V66" s="97" t="str">
        <f t="shared" si="87"/>
        <v/>
      </c>
      <c r="W66" s="201">
        <f t="shared" si="93"/>
        <v>0</v>
      </c>
      <c r="X66" s="32"/>
      <c r="Y66" s="92" t="s">
        <v>401</v>
      </c>
      <c r="Z66" s="66"/>
      <c r="AA66" s="87">
        <f t="shared" ref="AA66:AK66" si="134">AA65</f>
        <v>0</v>
      </c>
      <c r="AB66" s="87">
        <f t="shared" si="134"/>
        <v>0</v>
      </c>
      <c r="AC66" s="87" t="str">
        <f t="shared" si="134"/>
        <v>0 0</v>
      </c>
      <c r="AD66" s="87">
        <f t="shared" si="134"/>
        <v>0</v>
      </c>
      <c r="AE66" s="87">
        <f t="shared" si="134"/>
        <v>0</v>
      </c>
      <c r="AF66" s="87">
        <f t="shared" si="134"/>
        <v>0</v>
      </c>
      <c r="AG66" s="87">
        <f t="shared" si="134"/>
        <v>0</v>
      </c>
      <c r="AH66" s="87">
        <f t="shared" si="134"/>
        <v>0</v>
      </c>
      <c r="AI66" s="87">
        <f t="shared" si="134"/>
        <v>0</v>
      </c>
      <c r="AJ66" s="87">
        <f t="shared" si="134"/>
        <v>0</v>
      </c>
      <c r="AK66" s="166">
        <f t="shared" si="134"/>
        <v>2022</v>
      </c>
      <c r="AL66" s="89">
        <f t="shared" si="117"/>
        <v>0</v>
      </c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</row>
    <row r="67" spans="1:51" ht="31.2" x14ac:dyDescent="0.25">
      <c r="A67" s="56" t="str">
        <f t="shared" si="0"/>
        <v>000100-0-0</v>
      </c>
      <c r="B67" s="54">
        <f t="shared" si="114"/>
        <v>0</v>
      </c>
      <c r="C67" s="54" t="str">
        <f t="shared" si="115"/>
        <v>0-000100-0-0</v>
      </c>
      <c r="D67" s="54">
        <f t="shared" si="3"/>
        <v>0</v>
      </c>
      <c r="E67" s="57">
        <f t="shared" ca="1" si="4"/>
        <v>45685.476077199077</v>
      </c>
      <c r="F67" s="85"/>
      <c r="G67" s="33"/>
      <c r="H67" s="65" t="str">
        <f t="shared" si="98"/>
        <v/>
      </c>
      <c r="I67" s="58" t="str">
        <f t="shared" si="92"/>
        <v>Plants</v>
      </c>
      <c r="J67" s="162" t="s">
        <v>220</v>
      </c>
      <c r="K67" s="30"/>
      <c r="L67" s="30"/>
      <c r="M67" s="238"/>
      <c r="N67" s="238"/>
      <c r="O67" s="149" t="s">
        <v>402</v>
      </c>
      <c r="P67" s="31" t="s">
        <v>32</v>
      </c>
      <c r="Q67" s="155" t="s">
        <v>403</v>
      </c>
      <c r="R67" s="59"/>
      <c r="S67" s="97" t="str">
        <f t="shared" si="99"/>
        <v>0</v>
      </c>
      <c r="T67" s="97" t="str">
        <f t="shared" si="100"/>
        <v>0</v>
      </c>
      <c r="U67" s="97" t="str">
        <f t="shared" si="101"/>
        <v>0</v>
      </c>
      <c r="V67" s="97" t="str">
        <f t="shared" si="87"/>
        <v/>
      </c>
      <c r="W67" s="201">
        <f t="shared" si="93"/>
        <v>0</v>
      </c>
      <c r="X67" s="32"/>
      <c r="Y67" s="92" t="s">
        <v>404</v>
      </c>
      <c r="Z67" s="66"/>
      <c r="AA67" s="87">
        <f t="shared" ref="AA67:AK67" si="135">AA66</f>
        <v>0</v>
      </c>
      <c r="AB67" s="87">
        <f t="shared" si="135"/>
        <v>0</v>
      </c>
      <c r="AC67" s="87" t="str">
        <f t="shared" si="135"/>
        <v>0 0</v>
      </c>
      <c r="AD67" s="87">
        <f t="shared" si="135"/>
        <v>0</v>
      </c>
      <c r="AE67" s="87">
        <f t="shared" si="135"/>
        <v>0</v>
      </c>
      <c r="AF67" s="87">
        <f t="shared" si="135"/>
        <v>0</v>
      </c>
      <c r="AG67" s="87">
        <f t="shared" si="135"/>
        <v>0</v>
      </c>
      <c r="AH67" s="87">
        <f t="shared" si="135"/>
        <v>0</v>
      </c>
      <c r="AI67" s="87">
        <f t="shared" si="135"/>
        <v>0</v>
      </c>
      <c r="AJ67" s="87">
        <f t="shared" si="135"/>
        <v>0</v>
      </c>
      <c r="AK67" s="166">
        <f t="shared" si="135"/>
        <v>2022</v>
      </c>
      <c r="AL67" s="89">
        <f t="shared" si="117"/>
        <v>0</v>
      </c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</row>
    <row r="68" spans="1:51" ht="31.2" hidden="1" x14ac:dyDescent="0.25">
      <c r="A68" s="56" t="str">
        <f t="shared" si="0"/>
        <v>000100-0-0</v>
      </c>
      <c r="B68" s="54">
        <f t="shared" si="114"/>
        <v>0</v>
      </c>
      <c r="C68" s="54" t="str">
        <f t="shared" si="115"/>
        <v>0-000100-0-0</v>
      </c>
      <c r="D68" s="54">
        <f t="shared" si="3"/>
        <v>0</v>
      </c>
      <c r="E68" s="57">
        <f t="shared" ca="1" si="4"/>
        <v>45685.476077199077</v>
      </c>
      <c r="F68" s="85"/>
      <c r="G68" s="33"/>
      <c r="H68" s="65" t="str">
        <f t="shared" si="98"/>
        <v/>
      </c>
      <c r="I68" s="58" t="str">
        <f t="shared" si="92"/>
        <v>Plants</v>
      </c>
      <c r="J68" s="162" t="s">
        <v>220</v>
      </c>
      <c r="K68" s="30"/>
      <c r="L68" s="30"/>
      <c r="M68" s="238"/>
      <c r="N68" s="238"/>
      <c r="O68" s="150" t="s">
        <v>405</v>
      </c>
      <c r="P68" s="31" t="s">
        <v>32</v>
      </c>
      <c r="Q68" s="155" t="s">
        <v>406</v>
      </c>
      <c r="R68" s="59"/>
      <c r="S68" s="97" t="str">
        <f t="shared" si="99"/>
        <v>0</v>
      </c>
      <c r="T68" s="97" t="str">
        <f t="shared" si="100"/>
        <v>0</v>
      </c>
      <c r="U68" s="97" t="str">
        <f t="shared" si="101"/>
        <v>0</v>
      </c>
      <c r="V68" s="97" t="str">
        <f t="shared" si="87"/>
        <v/>
      </c>
      <c r="W68" s="201">
        <f t="shared" si="93"/>
        <v>0</v>
      </c>
      <c r="X68" s="32"/>
      <c r="Y68" s="92" t="s">
        <v>407</v>
      </c>
      <c r="Z68" s="66"/>
      <c r="AA68" s="87">
        <f t="shared" ref="AA68:AK68" si="136">AA67</f>
        <v>0</v>
      </c>
      <c r="AB68" s="87">
        <f t="shared" si="136"/>
        <v>0</v>
      </c>
      <c r="AC68" s="87" t="str">
        <f t="shared" si="136"/>
        <v>0 0</v>
      </c>
      <c r="AD68" s="87">
        <f t="shared" si="136"/>
        <v>0</v>
      </c>
      <c r="AE68" s="87">
        <f t="shared" si="136"/>
        <v>0</v>
      </c>
      <c r="AF68" s="87">
        <f t="shared" si="136"/>
        <v>0</v>
      </c>
      <c r="AG68" s="87">
        <f t="shared" si="136"/>
        <v>0</v>
      </c>
      <c r="AH68" s="87">
        <f t="shared" si="136"/>
        <v>0</v>
      </c>
      <c r="AI68" s="87">
        <f t="shared" si="136"/>
        <v>0</v>
      </c>
      <c r="AJ68" s="87">
        <f t="shared" si="136"/>
        <v>0</v>
      </c>
      <c r="AK68" s="166">
        <f t="shared" si="136"/>
        <v>2022</v>
      </c>
      <c r="AL68" s="89">
        <f t="shared" si="117"/>
        <v>0</v>
      </c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</row>
    <row r="69" spans="1:51" ht="31.2" x14ac:dyDescent="0.25">
      <c r="A69" s="56" t="str">
        <f t="shared" ref="A69:A129" si="137">A68</f>
        <v>000100-0-0</v>
      </c>
      <c r="B69" s="54">
        <f t="shared" si="114"/>
        <v>0</v>
      </c>
      <c r="C69" s="54" t="str">
        <f t="shared" si="115"/>
        <v>0-000100-0-0</v>
      </c>
      <c r="D69" s="54">
        <f t="shared" si="3"/>
        <v>0</v>
      </c>
      <c r="E69" s="57">
        <f t="shared" ca="1" si="4"/>
        <v>45685.476077199077</v>
      </c>
      <c r="F69" s="85"/>
      <c r="G69" s="33"/>
      <c r="H69" s="65" t="str">
        <f t="shared" si="98"/>
        <v/>
      </c>
      <c r="I69" s="58" t="str">
        <f t="shared" si="92"/>
        <v>Plants</v>
      </c>
      <c r="J69" s="162" t="s">
        <v>220</v>
      </c>
      <c r="K69" s="30"/>
      <c r="L69" s="30"/>
      <c r="M69" s="238"/>
      <c r="N69" s="238"/>
      <c r="O69" s="149" t="s">
        <v>408</v>
      </c>
      <c r="P69" s="31" t="s">
        <v>32</v>
      </c>
      <c r="Q69" s="155" t="s">
        <v>409</v>
      </c>
      <c r="R69" s="59"/>
      <c r="S69" s="97" t="str">
        <f t="shared" si="99"/>
        <v>0</v>
      </c>
      <c r="T69" s="97" t="str">
        <f t="shared" si="100"/>
        <v>0</v>
      </c>
      <c r="U69" s="97" t="str">
        <f t="shared" si="101"/>
        <v>0</v>
      </c>
      <c r="V69" s="97" t="str">
        <f t="shared" si="87"/>
        <v/>
      </c>
      <c r="W69" s="201">
        <f t="shared" si="93"/>
        <v>0</v>
      </c>
      <c r="X69" s="32"/>
      <c r="Y69" s="92" t="s">
        <v>410</v>
      </c>
      <c r="Z69" s="66"/>
      <c r="AA69" s="87">
        <f t="shared" ref="AA69:AK69" si="138">AA68</f>
        <v>0</v>
      </c>
      <c r="AB69" s="87">
        <f t="shared" si="138"/>
        <v>0</v>
      </c>
      <c r="AC69" s="87" t="str">
        <f t="shared" si="138"/>
        <v>0 0</v>
      </c>
      <c r="AD69" s="87">
        <f t="shared" si="138"/>
        <v>0</v>
      </c>
      <c r="AE69" s="87">
        <f t="shared" si="138"/>
        <v>0</v>
      </c>
      <c r="AF69" s="87">
        <f t="shared" si="138"/>
        <v>0</v>
      </c>
      <c r="AG69" s="87">
        <f t="shared" si="138"/>
        <v>0</v>
      </c>
      <c r="AH69" s="87">
        <f t="shared" si="138"/>
        <v>0</v>
      </c>
      <c r="AI69" s="87">
        <f t="shared" si="138"/>
        <v>0</v>
      </c>
      <c r="AJ69" s="87">
        <f t="shared" si="138"/>
        <v>0</v>
      </c>
      <c r="AK69" s="166">
        <f t="shared" si="138"/>
        <v>2022</v>
      </c>
      <c r="AL69" s="89">
        <f t="shared" si="117"/>
        <v>0</v>
      </c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</row>
    <row r="70" spans="1:51" ht="31.2" x14ac:dyDescent="0.25">
      <c r="A70" s="56" t="str">
        <f t="shared" si="137"/>
        <v>000100-0-0</v>
      </c>
      <c r="B70" s="54">
        <f t="shared" si="114"/>
        <v>0</v>
      </c>
      <c r="C70" s="54" t="str">
        <f t="shared" si="115"/>
        <v>0-000100-0-0</v>
      </c>
      <c r="D70" s="54">
        <f t="shared" ref="D70:D129" si="139">D69</f>
        <v>0</v>
      </c>
      <c r="E70" s="57">
        <f t="shared" ref="E70:E129" ca="1" si="140">NOW()</f>
        <v>45685.476077199077</v>
      </c>
      <c r="F70" s="85"/>
      <c r="G70" s="33"/>
      <c r="H70" s="65" t="str">
        <f t="shared" si="98"/>
        <v/>
      </c>
      <c r="I70" s="58" t="str">
        <f t="shared" si="92"/>
        <v>Plants</v>
      </c>
      <c r="J70" s="162" t="s">
        <v>220</v>
      </c>
      <c r="K70" s="30"/>
      <c r="L70" s="30"/>
      <c r="M70" s="238"/>
      <c r="N70" s="238"/>
      <c r="O70" s="150" t="s">
        <v>411</v>
      </c>
      <c r="P70" s="31" t="s">
        <v>32</v>
      </c>
      <c r="Q70" s="155" t="s">
        <v>412</v>
      </c>
      <c r="R70" s="59"/>
      <c r="S70" s="97" t="str">
        <f t="shared" si="99"/>
        <v>0</v>
      </c>
      <c r="T70" s="97" t="str">
        <f t="shared" si="100"/>
        <v>0</v>
      </c>
      <c r="U70" s="97" t="str">
        <f t="shared" si="101"/>
        <v>0</v>
      </c>
      <c r="V70" s="97" t="str">
        <f t="shared" si="87"/>
        <v/>
      </c>
      <c r="W70" s="201">
        <f t="shared" si="93"/>
        <v>0</v>
      </c>
      <c r="X70" s="32"/>
      <c r="Y70" s="92" t="s">
        <v>413</v>
      </c>
      <c r="Z70" s="66"/>
      <c r="AA70" s="87">
        <f t="shared" ref="AA70:AK70" si="141">AA69</f>
        <v>0</v>
      </c>
      <c r="AB70" s="87">
        <f t="shared" si="141"/>
        <v>0</v>
      </c>
      <c r="AC70" s="87" t="str">
        <f t="shared" si="141"/>
        <v>0 0</v>
      </c>
      <c r="AD70" s="87">
        <f t="shared" si="141"/>
        <v>0</v>
      </c>
      <c r="AE70" s="87">
        <f t="shared" si="141"/>
        <v>0</v>
      </c>
      <c r="AF70" s="87">
        <f t="shared" si="141"/>
        <v>0</v>
      </c>
      <c r="AG70" s="87">
        <f t="shared" si="141"/>
        <v>0</v>
      </c>
      <c r="AH70" s="87">
        <f t="shared" si="141"/>
        <v>0</v>
      </c>
      <c r="AI70" s="87">
        <f t="shared" si="141"/>
        <v>0</v>
      </c>
      <c r="AJ70" s="87">
        <f t="shared" si="141"/>
        <v>0</v>
      </c>
      <c r="AK70" s="166">
        <f t="shared" si="141"/>
        <v>2022</v>
      </c>
      <c r="AL70" s="89">
        <f t="shared" si="117"/>
        <v>0</v>
      </c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</row>
    <row r="71" spans="1:51" ht="31.2" x14ac:dyDescent="0.25">
      <c r="A71" s="56" t="e">
        <f>#REF!</f>
        <v>#REF!</v>
      </c>
      <c r="B71" s="54" t="e">
        <f>IF(#REF!&lt;&gt;A71,#REF!+1,#REF!)</f>
        <v>#REF!</v>
      </c>
      <c r="C71" s="54" t="e">
        <f t="shared" si="115"/>
        <v>#REF!</v>
      </c>
      <c r="D71" s="54" t="e">
        <f>#REF!</f>
        <v>#REF!</v>
      </c>
      <c r="E71" s="57">
        <f t="shared" ca="1" si="140"/>
        <v>45685.476077199077</v>
      </c>
      <c r="F71" s="85"/>
      <c r="G71" s="33"/>
      <c r="H71" s="65" t="str">
        <f t="shared" si="98"/>
        <v/>
      </c>
      <c r="I71" s="58" t="str">
        <f t="shared" si="92"/>
        <v>Plants</v>
      </c>
      <c r="J71" s="162" t="s">
        <v>220</v>
      </c>
      <c r="K71" s="30"/>
      <c r="L71" s="30"/>
      <c r="M71" s="238"/>
      <c r="N71" s="238"/>
      <c r="O71" s="150" t="s">
        <v>414</v>
      </c>
      <c r="P71" s="31" t="s">
        <v>32</v>
      </c>
      <c r="Q71" s="155" t="s">
        <v>415</v>
      </c>
      <c r="R71" s="59"/>
      <c r="S71" s="97" t="str">
        <f t="shared" si="99"/>
        <v>0</v>
      </c>
      <c r="T71" s="97" t="str">
        <f t="shared" si="100"/>
        <v>0</v>
      </c>
      <c r="U71" s="97" t="str">
        <f t="shared" si="101"/>
        <v>0</v>
      </c>
      <c r="V71" s="97" t="str">
        <f t="shared" si="87"/>
        <v/>
      </c>
      <c r="W71" s="201">
        <f t="shared" si="93"/>
        <v>0</v>
      </c>
      <c r="X71" s="32"/>
      <c r="Y71" s="92" t="s">
        <v>416</v>
      </c>
      <c r="Z71" s="77"/>
      <c r="AA71" s="87" t="e">
        <f>#REF!</f>
        <v>#REF!</v>
      </c>
      <c r="AB71" s="87" t="e">
        <f>#REF!</f>
        <v>#REF!</v>
      </c>
      <c r="AC71" s="87" t="e">
        <f>#REF!</f>
        <v>#REF!</v>
      </c>
      <c r="AD71" s="87" t="e">
        <f>#REF!</f>
        <v>#REF!</v>
      </c>
      <c r="AE71" s="87" t="e">
        <f>#REF!</f>
        <v>#REF!</v>
      </c>
      <c r="AF71" s="87" t="e">
        <f>#REF!</f>
        <v>#REF!</v>
      </c>
      <c r="AG71" s="87" t="e">
        <f>#REF!</f>
        <v>#REF!</v>
      </c>
      <c r="AH71" s="87" t="e">
        <f>#REF!</f>
        <v>#REF!</v>
      </c>
      <c r="AI71" s="87" t="e">
        <f>#REF!</f>
        <v>#REF!</v>
      </c>
      <c r="AJ71" s="87" t="e">
        <f>#REF!</f>
        <v>#REF!</v>
      </c>
      <c r="AK71" s="166" t="e">
        <f>#REF!</f>
        <v>#REF!</v>
      </c>
      <c r="AL71" s="89" t="e">
        <f>#REF!</f>
        <v>#REF!</v>
      </c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</row>
    <row r="72" spans="1:51" ht="31.2" x14ac:dyDescent="0.25">
      <c r="A72" s="56" t="e">
        <f t="shared" si="137"/>
        <v>#REF!</v>
      </c>
      <c r="B72" s="54" t="e">
        <f t="shared" si="114"/>
        <v>#REF!</v>
      </c>
      <c r="C72" s="54" t="e">
        <f t="shared" si="115"/>
        <v>#REF!</v>
      </c>
      <c r="D72" s="54" t="e">
        <f t="shared" si="139"/>
        <v>#REF!</v>
      </c>
      <c r="E72" s="57">
        <f t="shared" ca="1" si="140"/>
        <v>45685.476077199077</v>
      </c>
      <c r="F72" s="85"/>
      <c r="G72" s="33"/>
      <c r="H72" s="65" t="str">
        <f t="shared" si="98"/>
        <v/>
      </c>
      <c r="I72" s="58" t="str">
        <f t="shared" si="92"/>
        <v>Plants</v>
      </c>
      <c r="J72" s="162" t="s">
        <v>220</v>
      </c>
      <c r="K72" s="30"/>
      <c r="L72" s="30"/>
      <c r="M72" s="238"/>
      <c r="N72" s="238"/>
      <c r="O72" s="150" t="s">
        <v>417</v>
      </c>
      <c r="P72" s="31" t="s">
        <v>32</v>
      </c>
      <c r="Q72" s="155" t="s">
        <v>418</v>
      </c>
      <c r="R72" s="59"/>
      <c r="S72" s="97" t="str">
        <f t="shared" si="99"/>
        <v>0</v>
      </c>
      <c r="T72" s="97" t="str">
        <f t="shared" si="100"/>
        <v>0</v>
      </c>
      <c r="U72" s="97" t="str">
        <f t="shared" si="101"/>
        <v>0</v>
      </c>
      <c r="V72" s="97" t="str">
        <f t="shared" si="87"/>
        <v/>
      </c>
      <c r="W72" s="201">
        <f t="shared" si="93"/>
        <v>0</v>
      </c>
      <c r="X72" s="32"/>
      <c r="Y72" s="92" t="s">
        <v>419</v>
      </c>
      <c r="Z72" s="66"/>
      <c r="AA72" s="87" t="e">
        <f t="shared" ref="AA72:AK72" si="142">AA71</f>
        <v>#REF!</v>
      </c>
      <c r="AB72" s="87" t="e">
        <f t="shared" si="142"/>
        <v>#REF!</v>
      </c>
      <c r="AC72" s="87" t="e">
        <f t="shared" si="142"/>
        <v>#REF!</v>
      </c>
      <c r="AD72" s="87" t="e">
        <f t="shared" si="142"/>
        <v>#REF!</v>
      </c>
      <c r="AE72" s="87" t="e">
        <f t="shared" si="142"/>
        <v>#REF!</v>
      </c>
      <c r="AF72" s="87" t="e">
        <f t="shared" si="142"/>
        <v>#REF!</v>
      </c>
      <c r="AG72" s="87" t="e">
        <f t="shared" si="142"/>
        <v>#REF!</v>
      </c>
      <c r="AH72" s="87" t="e">
        <f t="shared" si="142"/>
        <v>#REF!</v>
      </c>
      <c r="AI72" s="87" t="e">
        <f t="shared" si="142"/>
        <v>#REF!</v>
      </c>
      <c r="AJ72" s="87" t="e">
        <f t="shared" si="142"/>
        <v>#REF!</v>
      </c>
      <c r="AK72" s="166" t="e">
        <f t="shared" si="142"/>
        <v>#REF!</v>
      </c>
      <c r="AL72" s="89" t="e">
        <f t="shared" si="117"/>
        <v>#REF!</v>
      </c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</row>
    <row r="73" spans="1:51" x14ac:dyDescent="0.25">
      <c r="A73" s="56" t="e">
        <f t="shared" si="137"/>
        <v>#REF!</v>
      </c>
      <c r="B73" s="54" t="e">
        <f t="shared" si="114"/>
        <v>#REF!</v>
      </c>
      <c r="C73" s="54" t="e">
        <f t="shared" si="115"/>
        <v>#REF!</v>
      </c>
      <c r="D73" s="54" t="e">
        <f t="shared" si="139"/>
        <v>#REF!</v>
      </c>
      <c r="E73" s="57">
        <f t="shared" ca="1" si="140"/>
        <v>45685.476077199077</v>
      </c>
      <c r="F73" s="85"/>
      <c r="G73" s="33"/>
      <c r="H73" s="65" t="str">
        <f t="shared" si="98"/>
        <v/>
      </c>
      <c r="I73" s="58" t="str">
        <f t="shared" si="92"/>
        <v>Plants</v>
      </c>
      <c r="J73" s="162" t="s">
        <v>220</v>
      </c>
      <c r="K73" s="30"/>
      <c r="L73" s="30"/>
      <c r="M73" s="238"/>
      <c r="N73" s="238"/>
      <c r="O73" s="150" t="s">
        <v>420</v>
      </c>
      <c r="P73" s="31" t="s">
        <v>32</v>
      </c>
      <c r="Q73" s="155" t="s">
        <v>421</v>
      </c>
      <c r="R73" s="59"/>
      <c r="S73" s="97" t="str">
        <f t="shared" si="99"/>
        <v>0</v>
      </c>
      <c r="T73" s="97" t="str">
        <f t="shared" si="100"/>
        <v>0</v>
      </c>
      <c r="U73" s="97" t="str">
        <f t="shared" si="101"/>
        <v>0</v>
      </c>
      <c r="V73" s="97" t="str">
        <f t="shared" si="87"/>
        <v/>
      </c>
      <c r="W73" s="201">
        <f t="shared" si="93"/>
        <v>0</v>
      </c>
      <c r="X73" s="32"/>
      <c r="Y73" s="92" t="s">
        <v>422</v>
      </c>
      <c r="Z73" s="66"/>
      <c r="AA73" s="87" t="e">
        <f t="shared" ref="AA73:AK73" si="143">AA72</f>
        <v>#REF!</v>
      </c>
      <c r="AB73" s="87" t="e">
        <f t="shared" si="143"/>
        <v>#REF!</v>
      </c>
      <c r="AC73" s="87" t="e">
        <f t="shared" si="143"/>
        <v>#REF!</v>
      </c>
      <c r="AD73" s="87" t="e">
        <f t="shared" si="143"/>
        <v>#REF!</v>
      </c>
      <c r="AE73" s="87" t="e">
        <f t="shared" si="143"/>
        <v>#REF!</v>
      </c>
      <c r="AF73" s="87" t="e">
        <f t="shared" si="143"/>
        <v>#REF!</v>
      </c>
      <c r="AG73" s="87" t="e">
        <f t="shared" si="143"/>
        <v>#REF!</v>
      </c>
      <c r="AH73" s="87" t="e">
        <f t="shared" si="143"/>
        <v>#REF!</v>
      </c>
      <c r="AI73" s="87" t="e">
        <f t="shared" si="143"/>
        <v>#REF!</v>
      </c>
      <c r="AJ73" s="87" t="e">
        <f t="shared" si="143"/>
        <v>#REF!</v>
      </c>
      <c r="AK73" s="166" t="e">
        <f t="shared" si="143"/>
        <v>#REF!</v>
      </c>
      <c r="AL73" s="89" t="e">
        <f t="shared" si="117"/>
        <v>#REF!</v>
      </c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</row>
    <row r="74" spans="1:51" ht="31.2" x14ac:dyDescent="0.25">
      <c r="A74" s="56" t="e">
        <f t="shared" si="137"/>
        <v>#REF!</v>
      </c>
      <c r="B74" s="54" t="e">
        <f t="shared" si="114"/>
        <v>#REF!</v>
      </c>
      <c r="C74" s="54" t="e">
        <f t="shared" si="115"/>
        <v>#REF!</v>
      </c>
      <c r="D74" s="54" t="e">
        <f t="shared" si="139"/>
        <v>#REF!</v>
      </c>
      <c r="E74" s="57">
        <f t="shared" ca="1" si="140"/>
        <v>45685.476077199077</v>
      </c>
      <c r="F74" s="85"/>
      <c r="G74" s="33"/>
      <c r="H74" s="65" t="str">
        <f t="shared" si="98"/>
        <v/>
      </c>
      <c r="I74" s="58" t="str">
        <f t="shared" si="92"/>
        <v>Plants</v>
      </c>
      <c r="J74" s="162" t="s">
        <v>220</v>
      </c>
      <c r="K74" s="30"/>
      <c r="L74" s="30"/>
      <c r="M74" s="238"/>
      <c r="N74" s="238"/>
      <c r="O74" s="149" t="s">
        <v>423</v>
      </c>
      <c r="P74" s="31" t="s">
        <v>32</v>
      </c>
      <c r="Q74" s="155" t="s">
        <v>424</v>
      </c>
      <c r="R74" s="117"/>
      <c r="S74" s="97" t="str">
        <f t="shared" si="99"/>
        <v>0</v>
      </c>
      <c r="T74" s="97" t="str">
        <f t="shared" si="100"/>
        <v>0</v>
      </c>
      <c r="U74" s="97" t="str">
        <f t="shared" si="101"/>
        <v>0</v>
      </c>
      <c r="V74" s="97" t="str">
        <f t="shared" si="87"/>
        <v/>
      </c>
      <c r="W74" s="201">
        <f t="shared" si="93"/>
        <v>0</v>
      </c>
      <c r="X74" s="32"/>
      <c r="Y74" s="92" t="s">
        <v>425</v>
      </c>
      <c r="Z74" s="66"/>
      <c r="AA74" s="87" t="e">
        <f t="shared" ref="AA74:AK74" si="144">AA73</f>
        <v>#REF!</v>
      </c>
      <c r="AB74" s="87" t="e">
        <f t="shared" si="144"/>
        <v>#REF!</v>
      </c>
      <c r="AC74" s="87" t="e">
        <f t="shared" si="144"/>
        <v>#REF!</v>
      </c>
      <c r="AD74" s="87" t="e">
        <f t="shared" si="144"/>
        <v>#REF!</v>
      </c>
      <c r="AE74" s="87" t="e">
        <f t="shared" si="144"/>
        <v>#REF!</v>
      </c>
      <c r="AF74" s="87" t="e">
        <f t="shared" si="144"/>
        <v>#REF!</v>
      </c>
      <c r="AG74" s="87" t="e">
        <f t="shared" si="144"/>
        <v>#REF!</v>
      </c>
      <c r="AH74" s="87" t="e">
        <f t="shared" si="144"/>
        <v>#REF!</v>
      </c>
      <c r="AI74" s="87" t="e">
        <f t="shared" si="144"/>
        <v>#REF!</v>
      </c>
      <c r="AJ74" s="87" t="e">
        <f t="shared" si="144"/>
        <v>#REF!</v>
      </c>
      <c r="AK74" s="166" t="e">
        <f t="shared" si="144"/>
        <v>#REF!</v>
      </c>
      <c r="AL74" s="89" t="e">
        <f t="shared" si="117"/>
        <v>#REF!</v>
      </c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</row>
    <row r="75" spans="1:51" ht="27" customHeight="1" x14ac:dyDescent="0.25">
      <c r="A75" s="56" t="e">
        <f t="shared" si="137"/>
        <v>#REF!</v>
      </c>
      <c r="B75" s="54" t="e">
        <f t="shared" si="114"/>
        <v>#REF!</v>
      </c>
      <c r="C75" s="54" t="e">
        <f t="shared" si="115"/>
        <v>#REF!</v>
      </c>
      <c r="D75" s="54" t="e">
        <f t="shared" si="139"/>
        <v>#REF!</v>
      </c>
      <c r="E75" s="57">
        <f t="shared" ca="1" si="140"/>
        <v>45685.476077199077</v>
      </c>
      <c r="F75" s="85"/>
      <c r="G75" s="33"/>
      <c r="H75" s="65" t="str">
        <f t="shared" si="98"/>
        <v/>
      </c>
      <c r="I75" s="58" t="str">
        <f t="shared" si="92"/>
        <v>Plants</v>
      </c>
      <c r="J75" s="162" t="s">
        <v>220</v>
      </c>
      <c r="K75" s="30"/>
      <c r="L75" s="30"/>
      <c r="M75" s="238"/>
      <c r="N75" s="238"/>
      <c r="O75" s="149" t="s">
        <v>426</v>
      </c>
      <c r="P75" s="31" t="s">
        <v>32</v>
      </c>
      <c r="Q75" s="155" t="s">
        <v>427</v>
      </c>
      <c r="R75" s="59"/>
      <c r="S75" s="97" t="str">
        <f t="shared" si="99"/>
        <v>0</v>
      </c>
      <c r="T75" s="97" t="str">
        <f t="shared" si="100"/>
        <v>0</v>
      </c>
      <c r="U75" s="97" t="str">
        <f t="shared" si="101"/>
        <v>0</v>
      </c>
      <c r="V75" s="97" t="str">
        <f t="shared" si="87"/>
        <v/>
      </c>
      <c r="W75" s="201">
        <f t="shared" si="93"/>
        <v>0</v>
      </c>
      <c r="X75" s="32"/>
      <c r="Y75" s="92" t="s">
        <v>428</v>
      </c>
      <c r="Z75" s="66"/>
      <c r="AA75" s="87" t="e">
        <f t="shared" ref="AA75:AK75" si="145">AA74</f>
        <v>#REF!</v>
      </c>
      <c r="AB75" s="87" t="e">
        <f t="shared" si="145"/>
        <v>#REF!</v>
      </c>
      <c r="AC75" s="87" t="e">
        <f t="shared" si="145"/>
        <v>#REF!</v>
      </c>
      <c r="AD75" s="87" t="e">
        <f t="shared" si="145"/>
        <v>#REF!</v>
      </c>
      <c r="AE75" s="87" t="e">
        <f t="shared" si="145"/>
        <v>#REF!</v>
      </c>
      <c r="AF75" s="87" t="e">
        <f t="shared" si="145"/>
        <v>#REF!</v>
      </c>
      <c r="AG75" s="87" t="e">
        <f t="shared" si="145"/>
        <v>#REF!</v>
      </c>
      <c r="AH75" s="87" t="e">
        <f t="shared" si="145"/>
        <v>#REF!</v>
      </c>
      <c r="AI75" s="87" t="e">
        <f t="shared" si="145"/>
        <v>#REF!</v>
      </c>
      <c r="AJ75" s="87" t="e">
        <f t="shared" si="145"/>
        <v>#REF!</v>
      </c>
      <c r="AK75" s="166" t="e">
        <f t="shared" si="145"/>
        <v>#REF!</v>
      </c>
      <c r="AL75" s="89" t="e">
        <f t="shared" si="117"/>
        <v>#REF!</v>
      </c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</row>
    <row r="76" spans="1:51" ht="33" customHeight="1" x14ac:dyDescent="0.25">
      <c r="A76" s="56" t="e">
        <f t="shared" si="137"/>
        <v>#REF!</v>
      </c>
      <c r="B76" s="54" t="e">
        <f t="shared" si="114"/>
        <v>#REF!</v>
      </c>
      <c r="C76" s="54" t="e">
        <f t="shared" si="115"/>
        <v>#REF!</v>
      </c>
      <c r="D76" s="54" t="e">
        <f t="shared" si="139"/>
        <v>#REF!</v>
      </c>
      <c r="E76" s="57">
        <f t="shared" ca="1" si="140"/>
        <v>45685.476077199077</v>
      </c>
      <c r="F76" s="85"/>
      <c r="G76" s="33"/>
      <c r="H76" s="65" t="str">
        <f t="shared" si="98"/>
        <v/>
      </c>
      <c r="I76" s="58" t="str">
        <f t="shared" si="92"/>
        <v>Plants</v>
      </c>
      <c r="J76" s="162" t="s">
        <v>220</v>
      </c>
      <c r="K76" s="30"/>
      <c r="L76" s="30"/>
      <c r="M76" s="238"/>
      <c r="N76" s="238"/>
      <c r="O76" s="149" t="s">
        <v>429</v>
      </c>
      <c r="P76" s="31" t="s">
        <v>32</v>
      </c>
      <c r="Q76" s="155" t="s">
        <v>430</v>
      </c>
      <c r="R76" s="59"/>
      <c r="S76" s="97" t="str">
        <f t="shared" si="99"/>
        <v>0</v>
      </c>
      <c r="T76" s="97" t="str">
        <f t="shared" si="100"/>
        <v>0</v>
      </c>
      <c r="U76" s="97" t="str">
        <f t="shared" si="101"/>
        <v>0</v>
      </c>
      <c r="V76" s="97" t="str">
        <f t="shared" si="87"/>
        <v/>
      </c>
      <c r="W76" s="201">
        <f t="shared" si="93"/>
        <v>0</v>
      </c>
      <c r="X76" s="32"/>
      <c r="Y76" s="92" t="s">
        <v>431</v>
      </c>
      <c r="Z76" s="66"/>
      <c r="AA76" s="87" t="e">
        <f t="shared" ref="AA76:AK76" si="146">AA75</f>
        <v>#REF!</v>
      </c>
      <c r="AB76" s="87" t="e">
        <f t="shared" si="146"/>
        <v>#REF!</v>
      </c>
      <c r="AC76" s="87" t="e">
        <f t="shared" si="146"/>
        <v>#REF!</v>
      </c>
      <c r="AD76" s="87" t="e">
        <f t="shared" si="146"/>
        <v>#REF!</v>
      </c>
      <c r="AE76" s="87" t="e">
        <f t="shared" si="146"/>
        <v>#REF!</v>
      </c>
      <c r="AF76" s="87" t="e">
        <f t="shared" si="146"/>
        <v>#REF!</v>
      </c>
      <c r="AG76" s="87" t="e">
        <f t="shared" si="146"/>
        <v>#REF!</v>
      </c>
      <c r="AH76" s="87" t="e">
        <f t="shared" si="146"/>
        <v>#REF!</v>
      </c>
      <c r="AI76" s="87" t="e">
        <f t="shared" si="146"/>
        <v>#REF!</v>
      </c>
      <c r="AJ76" s="87" t="e">
        <f t="shared" si="146"/>
        <v>#REF!</v>
      </c>
      <c r="AK76" s="166" t="e">
        <f t="shared" si="146"/>
        <v>#REF!</v>
      </c>
      <c r="AL76" s="89" t="e">
        <f t="shared" si="117"/>
        <v>#REF!</v>
      </c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</row>
    <row r="77" spans="1:51" ht="31.2" x14ac:dyDescent="0.25">
      <c r="A77" s="56" t="e">
        <f t="shared" si="137"/>
        <v>#REF!</v>
      </c>
      <c r="B77" s="54" t="e">
        <f t="shared" si="114"/>
        <v>#REF!</v>
      </c>
      <c r="C77" s="54" t="e">
        <f t="shared" si="115"/>
        <v>#REF!</v>
      </c>
      <c r="D77" s="54" t="e">
        <f t="shared" si="139"/>
        <v>#REF!</v>
      </c>
      <c r="E77" s="57">
        <f t="shared" ca="1" si="140"/>
        <v>45685.476077199077</v>
      </c>
      <c r="F77" s="85"/>
      <c r="G77" s="33"/>
      <c r="H77" s="65" t="str">
        <f t="shared" si="98"/>
        <v/>
      </c>
      <c r="I77" s="58" t="str">
        <f t="shared" si="92"/>
        <v>Plants</v>
      </c>
      <c r="J77" s="162" t="s">
        <v>220</v>
      </c>
      <c r="K77" s="30"/>
      <c r="L77" s="30"/>
      <c r="M77" s="238"/>
      <c r="N77" s="238"/>
      <c r="O77" s="149" t="s">
        <v>432</v>
      </c>
      <c r="P77" s="31" t="s">
        <v>32</v>
      </c>
      <c r="Q77" s="155" t="s">
        <v>433</v>
      </c>
      <c r="R77" s="59"/>
      <c r="S77" s="97" t="str">
        <f t="shared" si="99"/>
        <v>0</v>
      </c>
      <c r="T77" s="97" t="str">
        <f t="shared" si="100"/>
        <v>0</v>
      </c>
      <c r="U77" s="97" t="str">
        <f t="shared" si="101"/>
        <v>0</v>
      </c>
      <c r="V77" s="97" t="str">
        <f t="shared" si="87"/>
        <v/>
      </c>
      <c r="W77" s="201">
        <f t="shared" si="93"/>
        <v>0</v>
      </c>
      <c r="X77" s="32"/>
      <c r="Y77" s="92" t="s">
        <v>434</v>
      </c>
      <c r="Z77" s="66"/>
      <c r="AA77" s="87" t="e">
        <f t="shared" ref="AA77:AK77" si="147">AA76</f>
        <v>#REF!</v>
      </c>
      <c r="AB77" s="87" t="e">
        <f t="shared" si="147"/>
        <v>#REF!</v>
      </c>
      <c r="AC77" s="87" t="e">
        <f t="shared" si="147"/>
        <v>#REF!</v>
      </c>
      <c r="AD77" s="87" t="e">
        <f t="shared" si="147"/>
        <v>#REF!</v>
      </c>
      <c r="AE77" s="87" t="e">
        <f t="shared" si="147"/>
        <v>#REF!</v>
      </c>
      <c r="AF77" s="87" t="e">
        <f t="shared" si="147"/>
        <v>#REF!</v>
      </c>
      <c r="AG77" s="87" t="e">
        <f t="shared" si="147"/>
        <v>#REF!</v>
      </c>
      <c r="AH77" s="87" t="e">
        <f t="shared" si="147"/>
        <v>#REF!</v>
      </c>
      <c r="AI77" s="87" t="e">
        <f t="shared" si="147"/>
        <v>#REF!</v>
      </c>
      <c r="AJ77" s="87" t="e">
        <f t="shared" si="147"/>
        <v>#REF!</v>
      </c>
      <c r="AK77" s="166" t="e">
        <f t="shared" si="147"/>
        <v>#REF!</v>
      </c>
      <c r="AL77" s="89" t="e">
        <f t="shared" si="117"/>
        <v>#REF!</v>
      </c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</row>
    <row r="78" spans="1:51" ht="31.2" x14ac:dyDescent="0.25">
      <c r="A78" s="56" t="e">
        <f t="shared" si="137"/>
        <v>#REF!</v>
      </c>
      <c r="B78" s="54" t="e">
        <f t="shared" si="114"/>
        <v>#REF!</v>
      </c>
      <c r="C78" s="54" t="e">
        <f t="shared" si="115"/>
        <v>#REF!</v>
      </c>
      <c r="D78" s="54" t="e">
        <f t="shared" si="139"/>
        <v>#REF!</v>
      </c>
      <c r="E78" s="57">
        <f t="shared" ca="1" si="140"/>
        <v>45685.476077199077</v>
      </c>
      <c r="F78" s="85"/>
      <c r="G78" s="33"/>
      <c r="H78" s="65" t="str">
        <f t="shared" si="98"/>
        <v/>
      </c>
      <c r="I78" s="58" t="str">
        <f t="shared" si="92"/>
        <v>Plants</v>
      </c>
      <c r="J78" s="162" t="s">
        <v>220</v>
      </c>
      <c r="K78" s="30"/>
      <c r="L78" s="30"/>
      <c r="M78" s="238"/>
      <c r="N78" s="238"/>
      <c r="O78" s="150" t="s">
        <v>435</v>
      </c>
      <c r="P78" s="31" t="s">
        <v>32</v>
      </c>
      <c r="Q78" s="155" t="s">
        <v>436</v>
      </c>
      <c r="R78" s="59"/>
      <c r="S78" s="97" t="str">
        <f t="shared" si="99"/>
        <v>0</v>
      </c>
      <c r="T78" s="97" t="str">
        <f t="shared" si="100"/>
        <v>0</v>
      </c>
      <c r="U78" s="97" t="str">
        <f t="shared" si="101"/>
        <v>0</v>
      </c>
      <c r="V78" s="97" t="str">
        <f t="shared" si="87"/>
        <v/>
      </c>
      <c r="W78" s="201">
        <f t="shared" si="93"/>
        <v>0</v>
      </c>
      <c r="X78" s="32"/>
      <c r="Y78" s="92" t="s">
        <v>437</v>
      </c>
      <c r="Z78" s="66"/>
      <c r="AA78" s="87" t="e">
        <f t="shared" ref="AA78:AK78" si="148">AA77</f>
        <v>#REF!</v>
      </c>
      <c r="AB78" s="87" t="e">
        <f t="shared" si="148"/>
        <v>#REF!</v>
      </c>
      <c r="AC78" s="87" t="e">
        <f t="shared" si="148"/>
        <v>#REF!</v>
      </c>
      <c r="AD78" s="87" t="e">
        <f t="shared" si="148"/>
        <v>#REF!</v>
      </c>
      <c r="AE78" s="87" t="e">
        <f t="shared" si="148"/>
        <v>#REF!</v>
      </c>
      <c r="AF78" s="87" t="e">
        <f t="shared" si="148"/>
        <v>#REF!</v>
      </c>
      <c r="AG78" s="87" t="e">
        <f t="shared" si="148"/>
        <v>#REF!</v>
      </c>
      <c r="AH78" s="87" t="e">
        <f t="shared" si="148"/>
        <v>#REF!</v>
      </c>
      <c r="AI78" s="87" t="e">
        <f t="shared" si="148"/>
        <v>#REF!</v>
      </c>
      <c r="AJ78" s="87" t="e">
        <f t="shared" si="148"/>
        <v>#REF!</v>
      </c>
      <c r="AK78" s="166" t="e">
        <f t="shared" si="148"/>
        <v>#REF!</v>
      </c>
      <c r="AL78" s="89" t="e">
        <f t="shared" si="117"/>
        <v>#REF!</v>
      </c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</row>
    <row r="79" spans="1:51" ht="31.2" x14ac:dyDescent="0.25">
      <c r="A79" s="56" t="e">
        <f t="shared" si="137"/>
        <v>#REF!</v>
      </c>
      <c r="B79" s="54" t="e">
        <f t="shared" si="114"/>
        <v>#REF!</v>
      </c>
      <c r="C79" s="54" t="e">
        <f t="shared" si="115"/>
        <v>#REF!</v>
      </c>
      <c r="D79" s="54" t="e">
        <f t="shared" si="139"/>
        <v>#REF!</v>
      </c>
      <c r="E79" s="57">
        <f t="shared" ca="1" si="140"/>
        <v>45685.476077199077</v>
      </c>
      <c r="F79" s="85"/>
      <c r="G79" s="33"/>
      <c r="H79" s="65" t="str">
        <f t="shared" si="98"/>
        <v/>
      </c>
      <c r="I79" s="58" t="str">
        <f t="shared" si="92"/>
        <v>Plants</v>
      </c>
      <c r="J79" s="162" t="s">
        <v>220</v>
      </c>
      <c r="K79" s="30"/>
      <c r="L79" s="30"/>
      <c r="M79" s="238"/>
      <c r="N79" s="238"/>
      <c r="O79" s="150" t="s">
        <v>438</v>
      </c>
      <c r="P79" s="31" t="s">
        <v>32</v>
      </c>
      <c r="Q79" s="155" t="s">
        <v>439</v>
      </c>
      <c r="R79" s="59"/>
      <c r="S79" s="97" t="str">
        <f t="shared" si="99"/>
        <v>0</v>
      </c>
      <c r="T79" s="97" t="str">
        <f t="shared" si="100"/>
        <v>0</v>
      </c>
      <c r="U79" s="97" t="str">
        <f t="shared" si="101"/>
        <v>0</v>
      </c>
      <c r="V79" s="97" t="str">
        <f t="shared" si="87"/>
        <v/>
      </c>
      <c r="W79" s="201">
        <f t="shared" si="93"/>
        <v>0</v>
      </c>
      <c r="X79" s="32"/>
      <c r="Y79" s="92" t="s">
        <v>440</v>
      </c>
      <c r="Z79" s="66"/>
      <c r="AA79" s="87" t="e">
        <f t="shared" ref="AA79:AK79" si="149">AA78</f>
        <v>#REF!</v>
      </c>
      <c r="AB79" s="87" t="e">
        <f t="shared" si="149"/>
        <v>#REF!</v>
      </c>
      <c r="AC79" s="87" t="e">
        <f t="shared" si="149"/>
        <v>#REF!</v>
      </c>
      <c r="AD79" s="87" t="e">
        <f t="shared" si="149"/>
        <v>#REF!</v>
      </c>
      <c r="AE79" s="87" t="e">
        <f t="shared" si="149"/>
        <v>#REF!</v>
      </c>
      <c r="AF79" s="87" t="e">
        <f t="shared" si="149"/>
        <v>#REF!</v>
      </c>
      <c r="AG79" s="87" t="e">
        <f t="shared" si="149"/>
        <v>#REF!</v>
      </c>
      <c r="AH79" s="87" t="e">
        <f t="shared" si="149"/>
        <v>#REF!</v>
      </c>
      <c r="AI79" s="87" t="e">
        <f t="shared" si="149"/>
        <v>#REF!</v>
      </c>
      <c r="AJ79" s="87" t="e">
        <f t="shared" si="149"/>
        <v>#REF!</v>
      </c>
      <c r="AK79" s="166" t="e">
        <f t="shared" si="149"/>
        <v>#REF!</v>
      </c>
      <c r="AL79" s="89" t="e">
        <f t="shared" si="117"/>
        <v>#REF!</v>
      </c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</row>
    <row r="80" spans="1:51" ht="31.2" x14ac:dyDescent="0.25">
      <c r="A80" s="56" t="e">
        <f t="shared" si="137"/>
        <v>#REF!</v>
      </c>
      <c r="B80" s="54" t="e">
        <f t="shared" si="114"/>
        <v>#REF!</v>
      </c>
      <c r="C80" s="54" t="e">
        <f t="shared" si="115"/>
        <v>#REF!</v>
      </c>
      <c r="D80" s="54" t="e">
        <f t="shared" si="139"/>
        <v>#REF!</v>
      </c>
      <c r="E80" s="57">
        <f t="shared" ca="1" si="140"/>
        <v>45685.476077199077</v>
      </c>
      <c r="F80" s="85"/>
      <c r="G80" s="33"/>
      <c r="H80" s="65" t="str">
        <f t="shared" si="98"/>
        <v/>
      </c>
      <c r="I80" s="58" t="str">
        <f t="shared" si="92"/>
        <v>Plants</v>
      </c>
      <c r="J80" s="162" t="s">
        <v>220</v>
      </c>
      <c r="K80" s="30"/>
      <c r="L80" s="30"/>
      <c r="M80" s="238"/>
      <c r="N80" s="238"/>
      <c r="O80" s="150" t="s">
        <v>441</v>
      </c>
      <c r="P80" s="31" t="s">
        <v>32</v>
      </c>
      <c r="Q80" s="155" t="s">
        <v>442</v>
      </c>
      <c r="R80" s="59"/>
      <c r="S80" s="97" t="str">
        <f t="shared" si="99"/>
        <v>0</v>
      </c>
      <c r="T80" s="97" t="str">
        <f t="shared" si="100"/>
        <v>0</v>
      </c>
      <c r="U80" s="97" t="str">
        <f t="shared" si="101"/>
        <v>0</v>
      </c>
      <c r="V80" s="97" t="str">
        <f t="shared" si="87"/>
        <v/>
      </c>
      <c r="W80" s="201">
        <f t="shared" si="93"/>
        <v>0</v>
      </c>
      <c r="X80" s="32"/>
      <c r="Y80" s="92" t="s">
        <v>443</v>
      </c>
      <c r="Z80" s="66"/>
      <c r="AA80" s="87" t="e">
        <f t="shared" ref="AA80:AK80" si="150">AA79</f>
        <v>#REF!</v>
      </c>
      <c r="AB80" s="87" t="e">
        <f t="shared" si="150"/>
        <v>#REF!</v>
      </c>
      <c r="AC80" s="87" t="e">
        <f t="shared" si="150"/>
        <v>#REF!</v>
      </c>
      <c r="AD80" s="87" t="e">
        <f t="shared" si="150"/>
        <v>#REF!</v>
      </c>
      <c r="AE80" s="87" t="e">
        <f t="shared" si="150"/>
        <v>#REF!</v>
      </c>
      <c r="AF80" s="87" t="e">
        <f t="shared" si="150"/>
        <v>#REF!</v>
      </c>
      <c r="AG80" s="87" t="e">
        <f t="shared" si="150"/>
        <v>#REF!</v>
      </c>
      <c r="AH80" s="87" t="e">
        <f t="shared" si="150"/>
        <v>#REF!</v>
      </c>
      <c r="AI80" s="87" t="e">
        <f t="shared" si="150"/>
        <v>#REF!</v>
      </c>
      <c r="AJ80" s="87" t="e">
        <f t="shared" si="150"/>
        <v>#REF!</v>
      </c>
      <c r="AK80" s="166" t="e">
        <f t="shared" si="150"/>
        <v>#REF!</v>
      </c>
      <c r="AL80" s="89" t="e">
        <f t="shared" si="117"/>
        <v>#REF!</v>
      </c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</row>
    <row r="81" spans="1:51" ht="31.2" hidden="1" x14ac:dyDescent="0.25">
      <c r="A81" s="56" t="e">
        <f t="shared" si="137"/>
        <v>#REF!</v>
      </c>
      <c r="B81" s="54" t="e">
        <f t="shared" si="114"/>
        <v>#REF!</v>
      </c>
      <c r="C81" s="54" t="e">
        <f t="shared" si="115"/>
        <v>#REF!</v>
      </c>
      <c r="D81" s="54" t="e">
        <f t="shared" si="139"/>
        <v>#REF!</v>
      </c>
      <c r="E81" s="57">
        <f t="shared" ca="1" si="140"/>
        <v>45685.476077199077</v>
      </c>
      <c r="F81" s="85"/>
      <c r="G81" s="33"/>
      <c r="H81" s="65" t="str">
        <f t="shared" si="98"/>
        <v/>
      </c>
      <c r="I81" s="58" t="str">
        <f t="shared" si="92"/>
        <v>Plants</v>
      </c>
      <c r="J81" s="162" t="s">
        <v>220</v>
      </c>
      <c r="K81" s="30"/>
      <c r="L81" s="30"/>
      <c r="M81" s="238"/>
      <c r="N81" s="238"/>
      <c r="O81" s="149" t="s">
        <v>444</v>
      </c>
      <c r="P81" s="31" t="s">
        <v>32</v>
      </c>
      <c r="Q81" s="155" t="s">
        <v>445</v>
      </c>
      <c r="R81" s="59"/>
      <c r="S81" s="97" t="str">
        <f t="shared" si="99"/>
        <v>0</v>
      </c>
      <c r="T81" s="97" t="str">
        <f t="shared" si="100"/>
        <v>0</v>
      </c>
      <c r="U81" s="97" t="str">
        <f t="shared" si="101"/>
        <v>0</v>
      </c>
      <c r="V81" s="97" t="str">
        <f t="shared" si="87"/>
        <v/>
      </c>
      <c r="W81" s="201">
        <f t="shared" si="93"/>
        <v>0</v>
      </c>
      <c r="X81" s="32"/>
      <c r="Y81" s="92" t="s">
        <v>446</v>
      </c>
      <c r="Z81" s="77"/>
      <c r="AA81" s="87" t="e">
        <f t="shared" ref="AA81:AK81" si="151">AA80</f>
        <v>#REF!</v>
      </c>
      <c r="AB81" s="87" t="e">
        <f t="shared" si="151"/>
        <v>#REF!</v>
      </c>
      <c r="AC81" s="87" t="e">
        <f t="shared" si="151"/>
        <v>#REF!</v>
      </c>
      <c r="AD81" s="87" t="e">
        <f t="shared" si="151"/>
        <v>#REF!</v>
      </c>
      <c r="AE81" s="87" t="e">
        <f t="shared" si="151"/>
        <v>#REF!</v>
      </c>
      <c r="AF81" s="87" t="e">
        <f t="shared" si="151"/>
        <v>#REF!</v>
      </c>
      <c r="AG81" s="87" t="e">
        <f t="shared" si="151"/>
        <v>#REF!</v>
      </c>
      <c r="AH81" s="87" t="e">
        <f t="shared" si="151"/>
        <v>#REF!</v>
      </c>
      <c r="AI81" s="87" t="e">
        <f t="shared" si="151"/>
        <v>#REF!</v>
      </c>
      <c r="AJ81" s="87" t="e">
        <f t="shared" si="151"/>
        <v>#REF!</v>
      </c>
      <c r="AK81" s="166" t="e">
        <f t="shared" si="151"/>
        <v>#REF!</v>
      </c>
      <c r="AL81" s="89" t="e">
        <f t="shared" si="117"/>
        <v>#REF!</v>
      </c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</row>
    <row r="82" spans="1:51" ht="31.2" x14ac:dyDescent="0.25">
      <c r="A82" s="56" t="e">
        <f t="shared" si="137"/>
        <v>#REF!</v>
      </c>
      <c r="B82" s="54" t="e">
        <f t="shared" si="114"/>
        <v>#REF!</v>
      </c>
      <c r="C82" s="54" t="e">
        <f t="shared" si="115"/>
        <v>#REF!</v>
      </c>
      <c r="D82" s="54" t="e">
        <f t="shared" si="139"/>
        <v>#REF!</v>
      </c>
      <c r="E82" s="57">
        <f t="shared" ca="1" si="140"/>
        <v>45685.476077199077</v>
      </c>
      <c r="F82" s="85"/>
      <c r="G82" s="33"/>
      <c r="H82" s="65" t="str">
        <f t="shared" si="98"/>
        <v/>
      </c>
      <c r="I82" s="58" t="str">
        <f t="shared" si="92"/>
        <v>Plants</v>
      </c>
      <c r="J82" s="162" t="s">
        <v>220</v>
      </c>
      <c r="K82" s="30"/>
      <c r="L82" s="30"/>
      <c r="M82" s="238"/>
      <c r="N82" s="238"/>
      <c r="O82" s="149" t="s">
        <v>33</v>
      </c>
      <c r="P82" s="31" t="s">
        <v>32</v>
      </c>
      <c r="Q82" s="157" t="s">
        <v>447</v>
      </c>
      <c r="R82" s="59"/>
      <c r="S82" s="97" t="str">
        <f t="shared" si="99"/>
        <v>0</v>
      </c>
      <c r="T82" s="97" t="str">
        <f t="shared" si="100"/>
        <v>0</v>
      </c>
      <c r="U82" s="97" t="str">
        <f t="shared" si="101"/>
        <v>0</v>
      </c>
      <c r="V82" s="97" t="str">
        <f t="shared" si="87"/>
        <v/>
      </c>
      <c r="W82" s="201">
        <f t="shared" si="93"/>
        <v>0</v>
      </c>
      <c r="X82" s="50"/>
      <c r="Y82" s="159" t="s">
        <v>448</v>
      </c>
      <c r="Z82" s="77"/>
      <c r="AA82" s="87" t="e">
        <f t="shared" ref="AA82:AK82" si="152">AA81</f>
        <v>#REF!</v>
      </c>
      <c r="AB82" s="87" t="e">
        <f t="shared" si="152"/>
        <v>#REF!</v>
      </c>
      <c r="AC82" s="87" t="e">
        <f t="shared" si="152"/>
        <v>#REF!</v>
      </c>
      <c r="AD82" s="87" t="e">
        <f t="shared" si="152"/>
        <v>#REF!</v>
      </c>
      <c r="AE82" s="87" t="e">
        <f t="shared" si="152"/>
        <v>#REF!</v>
      </c>
      <c r="AF82" s="87" t="e">
        <f t="shared" si="152"/>
        <v>#REF!</v>
      </c>
      <c r="AG82" s="87" t="e">
        <f t="shared" si="152"/>
        <v>#REF!</v>
      </c>
      <c r="AH82" s="87" t="e">
        <f t="shared" si="152"/>
        <v>#REF!</v>
      </c>
      <c r="AI82" s="87" t="e">
        <f t="shared" si="152"/>
        <v>#REF!</v>
      </c>
      <c r="AJ82" s="87" t="e">
        <f t="shared" si="152"/>
        <v>#REF!</v>
      </c>
      <c r="AK82" s="166" t="e">
        <f t="shared" si="152"/>
        <v>#REF!</v>
      </c>
      <c r="AL82" s="89" t="e">
        <f t="shared" si="117"/>
        <v>#REF!</v>
      </c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</row>
    <row r="83" spans="1:51" ht="31.2" x14ac:dyDescent="0.25">
      <c r="A83" s="56" t="e">
        <f t="shared" si="137"/>
        <v>#REF!</v>
      </c>
      <c r="B83" s="54" t="e">
        <f t="shared" si="114"/>
        <v>#REF!</v>
      </c>
      <c r="C83" s="54" t="e">
        <f t="shared" si="115"/>
        <v>#REF!</v>
      </c>
      <c r="D83" s="54" t="e">
        <f t="shared" si="139"/>
        <v>#REF!</v>
      </c>
      <c r="E83" s="57">
        <f t="shared" ca="1" si="140"/>
        <v>45685.476077199077</v>
      </c>
      <c r="F83" s="85"/>
      <c r="G83" s="33"/>
      <c r="H83" s="65" t="str">
        <f t="shared" si="98"/>
        <v/>
      </c>
      <c r="I83" s="58" t="str">
        <f t="shared" si="92"/>
        <v>Plants</v>
      </c>
      <c r="J83" s="162" t="s">
        <v>220</v>
      </c>
      <c r="K83" s="30"/>
      <c r="L83" s="30"/>
      <c r="M83" s="238"/>
      <c r="N83" s="238"/>
      <c r="O83" s="149" t="s">
        <v>449</v>
      </c>
      <c r="P83" s="31" t="s">
        <v>32</v>
      </c>
      <c r="Q83" s="155" t="s">
        <v>450</v>
      </c>
      <c r="R83" s="59"/>
      <c r="S83" s="97" t="str">
        <f t="shared" si="99"/>
        <v>0</v>
      </c>
      <c r="T83" s="97" t="str">
        <f t="shared" si="100"/>
        <v>0</v>
      </c>
      <c r="U83" s="97" t="str">
        <f t="shared" si="101"/>
        <v>0</v>
      </c>
      <c r="V83" s="97" t="str">
        <f t="shared" si="87"/>
        <v/>
      </c>
      <c r="W83" s="201">
        <f t="shared" si="93"/>
        <v>0</v>
      </c>
      <c r="X83" s="32"/>
      <c r="Y83" s="92" t="s">
        <v>451</v>
      </c>
      <c r="Z83" s="66"/>
      <c r="AA83" s="87" t="e">
        <f t="shared" ref="AA83:AK83" si="153">AA82</f>
        <v>#REF!</v>
      </c>
      <c r="AB83" s="87" t="e">
        <f t="shared" si="153"/>
        <v>#REF!</v>
      </c>
      <c r="AC83" s="87" t="e">
        <f t="shared" si="153"/>
        <v>#REF!</v>
      </c>
      <c r="AD83" s="87" t="e">
        <f t="shared" si="153"/>
        <v>#REF!</v>
      </c>
      <c r="AE83" s="87" t="e">
        <f t="shared" si="153"/>
        <v>#REF!</v>
      </c>
      <c r="AF83" s="87" t="e">
        <f t="shared" si="153"/>
        <v>#REF!</v>
      </c>
      <c r="AG83" s="87" t="e">
        <f t="shared" si="153"/>
        <v>#REF!</v>
      </c>
      <c r="AH83" s="87" t="e">
        <f t="shared" si="153"/>
        <v>#REF!</v>
      </c>
      <c r="AI83" s="87" t="e">
        <f t="shared" si="153"/>
        <v>#REF!</v>
      </c>
      <c r="AJ83" s="87" t="e">
        <f t="shared" si="153"/>
        <v>#REF!</v>
      </c>
      <c r="AK83" s="166" t="e">
        <f t="shared" si="153"/>
        <v>#REF!</v>
      </c>
      <c r="AL83" s="89" t="e">
        <f t="shared" si="117"/>
        <v>#REF!</v>
      </c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</row>
    <row r="84" spans="1:51" ht="31.2" x14ac:dyDescent="0.25">
      <c r="A84" s="56" t="e">
        <f t="shared" si="137"/>
        <v>#REF!</v>
      </c>
      <c r="B84" s="54" t="e">
        <f t="shared" si="114"/>
        <v>#REF!</v>
      </c>
      <c r="C84" s="54" t="e">
        <f t="shared" si="115"/>
        <v>#REF!</v>
      </c>
      <c r="D84" s="54" t="e">
        <f t="shared" si="139"/>
        <v>#REF!</v>
      </c>
      <c r="E84" s="57">
        <f t="shared" ca="1" si="140"/>
        <v>45685.476077199077</v>
      </c>
      <c r="F84" s="85"/>
      <c r="G84" s="33"/>
      <c r="H84" s="65" t="str">
        <f t="shared" si="98"/>
        <v/>
      </c>
      <c r="I84" s="58" t="str">
        <f t="shared" si="92"/>
        <v>Plants</v>
      </c>
      <c r="J84" s="162" t="s">
        <v>220</v>
      </c>
      <c r="K84" s="30"/>
      <c r="L84" s="30"/>
      <c r="M84" s="238"/>
      <c r="N84" s="238"/>
      <c r="O84" s="149" t="s">
        <v>452</v>
      </c>
      <c r="P84" s="31" t="s">
        <v>32</v>
      </c>
      <c r="Q84" s="155" t="s">
        <v>453</v>
      </c>
      <c r="R84" s="59"/>
      <c r="S84" s="97" t="str">
        <f t="shared" si="99"/>
        <v>0</v>
      </c>
      <c r="T84" s="97" t="str">
        <f t="shared" si="100"/>
        <v>0</v>
      </c>
      <c r="U84" s="97" t="str">
        <f t="shared" si="101"/>
        <v>0</v>
      </c>
      <c r="V84" s="97" t="str">
        <f t="shared" si="87"/>
        <v/>
      </c>
      <c r="W84" s="201">
        <f t="shared" si="93"/>
        <v>0</v>
      </c>
      <c r="X84" s="32"/>
      <c r="Y84" s="92" t="s">
        <v>454</v>
      </c>
      <c r="Z84" s="66"/>
      <c r="AA84" s="87" t="e">
        <f t="shared" ref="AA84:AK84" si="154">AA83</f>
        <v>#REF!</v>
      </c>
      <c r="AB84" s="87" t="e">
        <f t="shared" si="154"/>
        <v>#REF!</v>
      </c>
      <c r="AC84" s="87" t="e">
        <f t="shared" si="154"/>
        <v>#REF!</v>
      </c>
      <c r="AD84" s="87" t="e">
        <f t="shared" si="154"/>
        <v>#REF!</v>
      </c>
      <c r="AE84" s="87" t="e">
        <f t="shared" si="154"/>
        <v>#REF!</v>
      </c>
      <c r="AF84" s="87" t="e">
        <f t="shared" si="154"/>
        <v>#REF!</v>
      </c>
      <c r="AG84" s="87" t="e">
        <f t="shared" si="154"/>
        <v>#REF!</v>
      </c>
      <c r="AH84" s="87" t="e">
        <f t="shared" si="154"/>
        <v>#REF!</v>
      </c>
      <c r="AI84" s="87" t="e">
        <f t="shared" si="154"/>
        <v>#REF!</v>
      </c>
      <c r="AJ84" s="87" t="e">
        <f t="shared" si="154"/>
        <v>#REF!</v>
      </c>
      <c r="AK84" s="166" t="e">
        <f t="shared" si="154"/>
        <v>#REF!</v>
      </c>
      <c r="AL84" s="89" t="e">
        <f t="shared" si="117"/>
        <v>#REF!</v>
      </c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</row>
    <row r="85" spans="1:51" ht="31.2" x14ac:dyDescent="0.25">
      <c r="A85" s="56" t="e">
        <f t="shared" si="137"/>
        <v>#REF!</v>
      </c>
      <c r="B85" s="54" t="e">
        <f t="shared" si="114"/>
        <v>#REF!</v>
      </c>
      <c r="C85" s="54" t="e">
        <f t="shared" si="115"/>
        <v>#REF!</v>
      </c>
      <c r="D85" s="54" t="e">
        <f t="shared" si="139"/>
        <v>#REF!</v>
      </c>
      <c r="E85" s="57">
        <f t="shared" ca="1" si="140"/>
        <v>45685.476077199077</v>
      </c>
      <c r="F85" s="85"/>
      <c r="G85" s="33"/>
      <c r="H85" s="65" t="str">
        <f t="shared" si="98"/>
        <v/>
      </c>
      <c r="I85" s="58" t="str">
        <f t="shared" si="92"/>
        <v>Plants</v>
      </c>
      <c r="J85" s="162" t="s">
        <v>220</v>
      </c>
      <c r="K85" s="30"/>
      <c r="L85" s="30"/>
      <c r="M85" s="238"/>
      <c r="N85" s="238"/>
      <c r="O85" s="149" t="s">
        <v>455</v>
      </c>
      <c r="P85" s="31" t="s">
        <v>32</v>
      </c>
      <c r="Q85" s="155" t="s">
        <v>456</v>
      </c>
      <c r="R85" s="59"/>
      <c r="S85" s="97" t="str">
        <f t="shared" si="99"/>
        <v>0</v>
      </c>
      <c r="T85" s="97" t="str">
        <f t="shared" si="100"/>
        <v>0</v>
      </c>
      <c r="U85" s="97" t="str">
        <f t="shared" si="101"/>
        <v>0</v>
      </c>
      <c r="V85" s="97" t="str">
        <f t="shared" si="87"/>
        <v/>
      </c>
      <c r="W85" s="201">
        <f t="shared" si="93"/>
        <v>0</v>
      </c>
      <c r="X85" s="32"/>
      <c r="Y85" s="92" t="s">
        <v>457</v>
      </c>
      <c r="Z85" s="77"/>
      <c r="AA85" s="87" t="e">
        <f t="shared" ref="AA85:AK85" si="155">AA84</f>
        <v>#REF!</v>
      </c>
      <c r="AB85" s="87" t="e">
        <f t="shared" si="155"/>
        <v>#REF!</v>
      </c>
      <c r="AC85" s="87" t="e">
        <f t="shared" si="155"/>
        <v>#REF!</v>
      </c>
      <c r="AD85" s="87" t="e">
        <f t="shared" si="155"/>
        <v>#REF!</v>
      </c>
      <c r="AE85" s="87" t="e">
        <f t="shared" si="155"/>
        <v>#REF!</v>
      </c>
      <c r="AF85" s="87" t="e">
        <f t="shared" si="155"/>
        <v>#REF!</v>
      </c>
      <c r="AG85" s="87" t="e">
        <f t="shared" si="155"/>
        <v>#REF!</v>
      </c>
      <c r="AH85" s="87" t="e">
        <f t="shared" si="155"/>
        <v>#REF!</v>
      </c>
      <c r="AI85" s="87" t="e">
        <f t="shared" si="155"/>
        <v>#REF!</v>
      </c>
      <c r="AJ85" s="87" t="e">
        <f t="shared" si="155"/>
        <v>#REF!</v>
      </c>
      <c r="AK85" s="166" t="e">
        <f t="shared" si="155"/>
        <v>#REF!</v>
      </c>
      <c r="AL85" s="89" t="e">
        <f t="shared" si="117"/>
        <v>#REF!</v>
      </c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</row>
    <row r="86" spans="1:51" ht="36" x14ac:dyDescent="0.25">
      <c r="A86" s="56" t="e">
        <f t="shared" si="137"/>
        <v>#REF!</v>
      </c>
      <c r="B86" s="54" t="e">
        <f t="shared" si="114"/>
        <v>#REF!</v>
      </c>
      <c r="C86" s="54" t="e">
        <f t="shared" si="115"/>
        <v>#REF!</v>
      </c>
      <c r="D86" s="54" t="e">
        <f t="shared" si="139"/>
        <v>#REF!</v>
      </c>
      <c r="E86" s="57">
        <f t="shared" ca="1" si="140"/>
        <v>45685.476077199077</v>
      </c>
      <c r="F86" s="85"/>
      <c r="G86" s="33"/>
      <c r="H86" s="65" t="str">
        <f t="shared" si="98"/>
        <v/>
      </c>
      <c r="I86" s="58" t="str">
        <f t="shared" si="92"/>
        <v>Plants</v>
      </c>
      <c r="J86" s="162" t="s">
        <v>220</v>
      </c>
      <c r="K86" s="30"/>
      <c r="L86" s="30"/>
      <c r="M86" s="238"/>
      <c r="N86" s="238"/>
      <c r="O86" s="150" t="s">
        <v>458</v>
      </c>
      <c r="P86" s="31" t="s">
        <v>32</v>
      </c>
      <c r="Q86" s="155" t="s">
        <v>459</v>
      </c>
      <c r="R86" s="59"/>
      <c r="S86" s="97" t="str">
        <f t="shared" si="99"/>
        <v>0</v>
      </c>
      <c r="T86" s="97" t="str">
        <f t="shared" si="100"/>
        <v>0</v>
      </c>
      <c r="U86" s="97" t="str">
        <f t="shared" si="101"/>
        <v>0</v>
      </c>
      <c r="V86" s="97" t="str">
        <f t="shared" si="87"/>
        <v/>
      </c>
      <c r="W86" s="201">
        <f t="shared" si="93"/>
        <v>0</v>
      </c>
      <c r="X86" s="32"/>
      <c r="Y86" s="92" t="s">
        <v>460</v>
      </c>
      <c r="Z86" s="66"/>
      <c r="AA86" s="87" t="e">
        <f t="shared" ref="AA86:AK86" si="156">AA85</f>
        <v>#REF!</v>
      </c>
      <c r="AB86" s="87" t="e">
        <f t="shared" si="156"/>
        <v>#REF!</v>
      </c>
      <c r="AC86" s="87" t="e">
        <f t="shared" si="156"/>
        <v>#REF!</v>
      </c>
      <c r="AD86" s="87" t="e">
        <f t="shared" si="156"/>
        <v>#REF!</v>
      </c>
      <c r="AE86" s="87" t="e">
        <f t="shared" si="156"/>
        <v>#REF!</v>
      </c>
      <c r="AF86" s="87" t="e">
        <f t="shared" si="156"/>
        <v>#REF!</v>
      </c>
      <c r="AG86" s="87" t="e">
        <f t="shared" si="156"/>
        <v>#REF!</v>
      </c>
      <c r="AH86" s="87" t="e">
        <f t="shared" si="156"/>
        <v>#REF!</v>
      </c>
      <c r="AI86" s="87" t="e">
        <f t="shared" si="156"/>
        <v>#REF!</v>
      </c>
      <c r="AJ86" s="87" t="e">
        <f t="shared" si="156"/>
        <v>#REF!</v>
      </c>
      <c r="AK86" s="166" t="e">
        <f t="shared" si="156"/>
        <v>#REF!</v>
      </c>
      <c r="AL86" s="89" t="e">
        <f t="shared" si="117"/>
        <v>#REF!</v>
      </c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</row>
    <row r="87" spans="1:51" ht="36" hidden="1" x14ac:dyDescent="0.25">
      <c r="A87" s="56" t="e">
        <f t="shared" si="137"/>
        <v>#REF!</v>
      </c>
      <c r="B87" s="54" t="e">
        <f t="shared" si="114"/>
        <v>#REF!</v>
      </c>
      <c r="C87" s="54" t="e">
        <f t="shared" si="115"/>
        <v>#REF!</v>
      </c>
      <c r="D87" s="54" t="e">
        <f t="shared" si="139"/>
        <v>#REF!</v>
      </c>
      <c r="E87" s="57">
        <f t="shared" ca="1" si="140"/>
        <v>45685.476077199077</v>
      </c>
      <c r="F87" s="85"/>
      <c r="G87" s="33"/>
      <c r="H87" s="65" t="str">
        <f t="shared" si="98"/>
        <v/>
      </c>
      <c r="I87" s="58" t="str">
        <f t="shared" si="92"/>
        <v>Plants</v>
      </c>
      <c r="J87" s="162" t="s">
        <v>220</v>
      </c>
      <c r="K87" s="30"/>
      <c r="L87" s="30"/>
      <c r="M87" s="238"/>
      <c r="N87" s="238"/>
      <c r="O87" s="150" t="s">
        <v>461</v>
      </c>
      <c r="P87" s="31" t="s">
        <v>32</v>
      </c>
      <c r="Q87" s="155" t="s">
        <v>462</v>
      </c>
      <c r="R87" s="59"/>
      <c r="S87" s="97" t="str">
        <f t="shared" si="99"/>
        <v>0</v>
      </c>
      <c r="T87" s="97" t="str">
        <f t="shared" si="100"/>
        <v>0</v>
      </c>
      <c r="U87" s="97" t="str">
        <f t="shared" si="101"/>
        <v>0</v>
      </c>
      <c r="V87" s="97" t="str">
        <f t="shared" si="87"/>
        <v/>
      </c>
      <c r="W87" s="201">
        <f t="shared" si="93"/>
        <v>0</v>
      </c>
      <c r="X87" s="32"/>
      <c r="Y87" s="92" t="s">
        <v>463</v>
      </c>
      <c r="Z87" s="66"/>
      <c r="AA87" s="87" t="e">
        <f t="shared" ref="AA87:AK87" si="157">AA86</f>
        <v>#REF!</v>
      </c>
      <c r="AB87" s="87" t="e">
        <f t="shared" si="157"/>
        <v>#REF!</v>
      </c>
      <c r="AC87" s="87" t="e">
        <f t="shared" si="157"/>
        <v>#REF!</v>
      </c>
      <c r="AD87" s="87" t="e">
        <f t="shared" si="157"/>
        <v>#REF!</v>
      </c>
      <c r="AE87" s="87" t="e">
        <f t="shared" si="157"/>
        <v>#REF!</v>
      </c>
      <c r="AF87" s="87" t="e">
        <f t="shared" si="157"/>
        <v>#REF!</v>
      </c>
      <c r="AG87" s="87" t="e">
        <f t="shared" si="157"/>
        <v>#REF!</v>
      </c>
      <c r="AH87" s="87" t="e">
        <f t="shared" si="157"/>
        <v>#REF!</v>
      </c>
      <c r="AI87" s="87" t="e">
        <f t="shared" si="157"/>
        <v>#REF!</v>
      </c>
      <c r="AJ87" s="87" t="e">
        <f t="shared" si="157"/>
        <v>#REF!</v>
      </c>
      <c r="AK87" s="166" t="e">
        <f t="shared" si="157"/>
        <v>#REF!</v>
      </c>
      <c r="AL87" s="89" t="e">
        <f t="shared" si="117"/>
        <v>#REF!</v>
      </c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</row>
    <row r="88" spans="1:51" ht="36" x14ac:dyDescent="0.25">
      <c r="A88" s="56" t="e">
        <f>A87</f>
        <v>#REF!</v>
      </c>
      <c r="B88" s="54" t="e">
        <f>IF(A87&lt;&gt;A88,B87+1,B87)</f>
        <v>#REF!</v>
      </c>
      <c r="C88" s="54" t="e">
        <f t="shared" si="115"/>
        <v>#REF!</v>
      </c>
      <c r="D88" s="54" t="e">
        <f t="shared" si="139"/>
        <v>#REF!</v>
      </c>
      <c r="E88" s="57">
        <f t="shared" ca="1" si="140"/>
        <v>45685.476077199077</v>
      </c>
      <c r="F88" s="85"/>
      <c r="G88" s="33"/>
      <c r="H88" s="65" t="str">
        <f t="shared" si="98"/>
        <v/>
      </c>
      <c r="I88" s="58" t="str">
        <f t="shared" si="92"/>
        <v>Plants</v>
      </c>
      <c r="J88" s="162" t="s">
        <v>220</v>
      </c>
      <c r="K88" s="30"/>
      <c r="L88" s="30"/>
      <c r="M88" s="238"/>
      <c r="N88" s="238"/>
      <c r="O88" s="150" t="s">
        <v>464</v>
      </c>
      <c r="P88" s="31" t="s">
        <v>32</v>
      </c>
      <c r="Q88" s="155" t="s">
        <v>465</v>
      </c>
      <c r="R88" s="59"/>
      <c r="S88" s="97" t="str">
        <f t="shared" si="99"/>
        <v>0</v>
      </c>
      <c r="T88" s="97" t="str">
        <f t="shared" si="100"/>
        <v>0</v>
      </c>
      <c r="U88" s="97" t="str">
        <f t="shared" si="101"/>
        <v>0</v>
      </c>
      <c r="V88" s="97" t="str">
        <f t="shared" si="87"/>
        <v/>
      </c>
      <c r="W88" s="201">
        <f t="shared" si="93"/>
        <v>0</v>
      </c>
      <c r="X88" s="32"/>
      <c r="Y88" s="92" t="s">
        <v>466</v>
      </c>
      <c r="Z88" s="66"/>
      <c r="AA88" s="87" t="e">
        <f t="shared" ref="AA88:AK88" si="158">AA87</f>
        <v>#REF!</v>
      </c>
      <c r="AB88" s="87" t="e">
        <f t="shared" si="158"/>
        <v>#REF!</v>
      </c>
      <c r="AC88" s="87" t="e">
        <f t="shared" si="158"/>
        <v>#REF!</v>
      </c>
      <c r="AD88" s="87" t="e">
        <f t="shared" si="158"/>
        <v>#REF!</v>
      </c>
      <c r="AE88" s="87" t="e">
        <f t="shared" si="158"/>
        <v>#REF!</v>
      </c>
      <c r="AF88" s="87" t="e">
        <f t="shared" si="158"/>
        <v>#REF!</v>
      </c>
      <c r="AG88" s="87" t="e">
        <f t="shared" si="158"/>
        <v>#REF!</v>
      </c>
      <c r="AH88" s="87" t="e">
        <f t="shared" si="158"/>
        <v>#REF!</v>
      </c>
      <c r="AI88" s="87" t="e">
        <f t="shared" si="158"/>
        <v>#REF!</v>
      </c>
      <c r="AJ88" s="87" t="e">
        <f t="shared" si="158"/>
        <v>#REF!</v>
      </c>
      <c r="AK88" s="166" t="e">
        <f t="shared" si="158"/>
        <v>#REF!</v>
      </c>
      <c r="AL88" s="89" t="e">
        <f t="shared" si="117"/>
        <v>#REF!</v>
      </c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</row>
    <row r="89" spans="1:51" x14ac:dyDescent="0.25">
      <c r="A89" s="56" t="e">
        <f t="shared" si="137"/>
        <v>#REF!</v>
      </c>
      <c r="B89" s="54" t="e">
        <f t="shared" si="114"/>
        <v>#REF!</v>
      </c>
      <c r="C89" s="54" t="e">
        <f t="shared" si="115"/>
        <v>#REF!</v>
      </c>
      <c r="D89" s="54" t="e">
        <f t="shared" si="139"/>
        <v>#REF!</v>
      </c>
      <c r="E89" s="57">
        <f t="shared" ca="1" si="140"/>
        <v>45685.476077199077</v>
      </c>
      <c r="F89" s="85"/>
      <c r="G89" s="33"/>
      <c r="H89" s="65" t="str">
        <f t="shared" si="98"/>
        <v/>
      </c>
      <c r="I89" s="58" t="str">
        <f t="shared" si="92"/>
        <v>Plants</v>
      </c>
      <c r="J89" s="162" t="s">
        <v>220</v>
      </c>
      <c r="K89" s="30"/>
      <c r="L89" s="30"/>
      <c r="M89" s="238"/>
      <c r="N89" s="238"/>
      <c r="O89" s="150" t="s">
        <v>467</v>
      </c>
      <c r="P89" s="31" t="s">
        <v>32</v>
      </c>
      <c r="Q89" s="155" t="s">
        <v>468</v>
      </c>
      <c r="R89" s="59"/>
      <c r="S89" s="97" t="str">
        <f t="shared" si="99"/>
        <v>0</v>
      </c>
      <c r="T89" s="97" t="str">
        <f t="shared" si="100"/>
        <v>0</v>
      </c>
      <c r="U89" s="97" t="str">
        <f t="shared" si="101"/>
        <v>0</v>
      </c>
      <c r="V89" s="97" t="str">
        <f t="shared" si="87"/>
        <v/>
      </c>
      <c r="W89" s="201">
        <f t="shared" si="93"/>
        <v>0</v>
      </c>
      <c r="X89" s="32"/>
      <c r="Y89" s="92" t="s">
        <v>469</v>
      </c>
      <c r="Z89" s="66"/>
      <c r="AA89" s="87" t="e">
        <f t="shared" ref="AA89:AK89" si="159">AA88</f>
        <v>#REF!</v>
      </c>
      <c r="AB89" s="87" t="e">
        <f t="shared" si="159"/>
        <v>#REF!</v>
      </c>
      <c r="AC89" s="87" t="e">
        <f t="shared" si="159"/>
        <v>#REF!</v>
      </c>
      <c r="AD89" s="87" t="e">
        <f t="shared" si="159"/>
        <v>#REF!</v>
      </c>
      <c r="AE89" s="87" t="e">
        <f t="shared" si="159"/>
        <v>#REF!</v>
      </c>
      <c r="AF89" s="87" t="e">
        <f t="shared" si="159"/>
        <v>#REF!</v>
      </c>
      <c r="AG89" s="87" t="e">
        <f t="shared" si="159"/>
        <v>#REF!</v>
      </c>
      <c r="AH89" s="87" t="e">
        <f t="shared" si="159"/>
        <v>#REF!</v>
      </c>
      <c r="AI89" s="87" t="e">
        <f t="shared" si="159"/>
        <v>#REF!</v>
      </c>
      <c r="AJ89" s="87" t="e">
        <f t="shared" si="159"/>
        <v>#REF!</v>
      </c>
      <c r="AK89" s="166" t="e">
        <f t="shared" si="159"/>
        <v>#REF!</v>
      </c>
      <c r="AL89" s="89" t="e">
        <f t="shared" si="117"/>
        <v>#REF!</v>
      </c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</row>
    <row r="90" spans="1:51" ht="36" x14ac:dyDescent="0.25">
      <c r="A90" s="56" t="e">
        <f t="shared" si="137"/>
        <v>#REF!</v>
      </c>
      <c r="B90" s="54" t="e">
        <f t="shared" si="114"/>
        <v>#REF!</v>
      </c>
      <c r="C90" s="54" t="e">
        <f t="shared" si="115"/>
        <v>#REF!</v>
      </c>
      <c r="D90" s="54" t="e">
        <f t="shared" si="139"/>
        <v>#REF!</v>
      </c>
      <c r="E90" s="57">
        <f t="shared" ca="1" si="140"/>
        <v>45685.476077199077</v>
      </c>
      <c r="F90" s="85"/>
      <c r="G90" s="33"/>
      <c r="H90" s="65" t="str">
        <f t="shared" si="98"/>
        <v/>
      </c>
      <c r="I90" s="58" t="str">
        <f t="shared" si="92"/>
        <v>Plants</v>
      </c>
      <c r="J90" s="162" t="s">
        <v>220</v>
      </c>
      <c r="K90" s="30"/>
      <c r="L90" s="30"/>
      <c r="M90" s="238"/>
      <c r="N90" s="238"/>
      <c r="O90" s="150" t="s">
        <v>470</v>
      </c>
      <c r="P90" s="31" t="s">
        <v>32</v>
      </c>
      <c r="Q90" s="81" t="s">
        <v>471</v>
      </c>
      <c r="R90" s="77"/>
      <c r="S90" s="97" t="str">
        <f t="shared" si="99"/>
        <v>0</v>
      </c>
      <c r="T90" s="97" t="str">
        <f t="shared" si="100"/>
        <v>0</v>
      </c>
      <c r="U90" s="97" t="str">
        <f t="shared" si="101"/>
        <v>0</v>
      </c>
      <c r="V90" s="97" t="str">
        <f t="shared" si="87"/>
        <v/>
      </c>
      <c r="W90" s="201">
        <f t="shared" si="93"/>
        <v>0</v>
      </c>
      <c r="X90" s="32"/>
      <c r="Y90" s="92" t="s">
        <v>472</v>
      </c>
      <c r="Z90" s="66"/>
      <c r="AA90" s="87" t="e">
        <f t="shared" ref="AA90:AK90" si="160">AA89</f>
        <v>#REF!</v>
      </c>
      <c r="AB90" s="87" t="e">
        <f t="shared" si="160"/>
        <v>#REF!</v>
      </c>
      <c r="AC90" s="87" t="e">
        <f t="shared" si="160"/>
        <v>#REF!</v>
      </c>
      <c r="AD90" s="87" t="e">
        <f t="shared" si="160"/>
        <v>#REF!</v>
      </c>
      <c r="AE90" s="87" t="e">
        <f t="shared" si="160"/>
        <v>#REF!</v>
      </c>
      <c r="AF90" s="87" t="e">
        <f t="shared" si="160"/>
        <v>#REF!</v>
      </c>
      <c r="AG90" s="87" t="e">
        <f t="shared" si="160"/>
        <v>#REF!</v>
      </c>
      <c r="AH90" s="87" t="e">
        <f t="shared" si="160"/>
        <v>#REF!</v>
      </c>
      <c r="AI90" s="87" t="e">
        <f t="shared" si="160"/>
        <v>#REF!</v>
      </c>
      <c r="AJ90" s="87" t="e">
        <f t="shared" si="160"/>
        <v>#REF!</v>
      </c>
      <c r="AK90" s="166" t="e">
        <f t="shared" si="160"/>
        <v>#REF!</v>
      </c>
      <c r="AL90" s="89" t="e">
        <f t="shared" si="117"/>
        <v>#REF!</v>
      </c>
      <c r="AP90" s="137"/>
      <c r="AQ90" s="137"/>
      <c r="AR90" s="137"/>
      <c r="AS90" s="137"/>
      <c r="AT90" s="137"/>
      <c r="AU90" s="137"/>
      <c r="AV90" s="137"/>
      <c r="AW90" s="137"/>
      <c r="AX90" s="137"/>
      <c r="AY90" s="137"/>
    </row>
    <row r="91" spans="1:51" hidden="1" x14ac:dyDescent="0.25">
      <c r="A91" s="56" t="e">
        <f t="shared" si="137"/>
        <v>#REF!</v>
      </c>
      <c r="B91" s="54" t="e">
        <f t="shared" si="114"/>
        <v>#REF!</v>
      </c>
      <c r="C91" s="54" t="e">
        <f t="shared" si="115"/>
        <v>#REF!</v>
      </c>
      <c r="D91" s="54" t="e">
        <f t="shared" si="139"/>
        <v>#REF!</v>
      </c>
      <c r="E91" s="57">
        <f t="shared" ca="1" si="140"/>
        <v>45685.476077199077</v>
      </c>
      <c r="F91" s="85"/>
      <c r="G91" s="33"/>
      <c r="H91" s="65" t="str">
        <f t="shared" si="98"/>
        <v/>
      </c>
      <c r="I91" s="58" t="str">
        <f t="shared" si="92"/>
        <v>Plants</v>
      </c>
      <c r="J91" s="162" t="s">
        <v>220</v>
      </c>
      <c r="K91" s="30"/>
      <c r="L91" s="30"/>
      <c r="M91" s="238"/>
      <c r="N91" s="238"/>
      <c r="O91" s="149" t="s">
        <v>473</v>
      </c>
      <c r="P91" s="31" t="s">
        <v>32</v>
      </c>
      <c r="Q91" s="155" t="s">
        <v>474</v>
      </c>
      <c r="R91" s="59"/>
      <c r="S91" s="97" t="str">
        <f t="shared" si="99"/>
        <v>0</v>
      </c>
      <c r="T91" s="97" t="str">
        <f t="shared" si="100"/>
        <v>0</v>
      </c>
      <c r="U91" s="97" t="str">
        <f t="shared" si="101"/>
        <v>0</v>
      </c>
      <c r="V91" s="97" t="str">
        <f t="shared" si="87"/>
        <v/>
      </c>
      <c r="W91" s="201">
        <f t="shared" si="93"/>
        <v>0</v>
      </c>
      <c r="X91" s="32"/>
      <c r="Y91" s="92" t="s">
        <v>475</v>
      </c>
      <c r="Z91" s="66"/>
      <c r="AA91" s="87" t="e">
        <f t="shared" ref="AA91:AK91" si="161">AA90</f>
        <v>#REF!</v>
      </c>
      <c r="AB91" s="87" t="e">
        <f t="shared" si="161"/>
        <v>#REF!</v>
      </c>
      <c r="AC91" s="87" t="e">
        <f t="shared" si="161"/>
        <v>#REF!</v>
      </c>
      <c r="AD91" s="87" t="e">
        <f t="shared" si="161"/>
        <v>#REF!</v>
      </c>
      <c r="AE91" s="87" t="e">
        <f t="shared" si="161"/>
        <v>#REF!</v>
      </c>
      <c r="AF91" s="87" t="e">
        <f t="shared" si="161"/>
        <v>#REF!</v>
      </c>
      <c r="AG91" s="87" t="e">
        <f t="shared" si="161"/>
        <v>#REF!</v>
      </c>
      <c r="AH91" s="87" t="e">
        <f t="shared" si="161"/>
        <v>#REF!</v>
      </c>
      <c r="AI91" s="87" t="e">
        <f t="shared" si="161"/>
        <v>#REF!</v>
      </c>
      <c r="AJ91" s="87" t="e">
        <f t="shared" si="161"/>
        <v>#REF!</v>
      </c>
      <c r="AK91" s="166" t="e">
        <f t="shared" si="161"/>
        <v>#REF!</v>
      </c>
      <c r="AL91" s="89" t="e">
        <f t="shared" si="117"/>
        <v>#REF!</v>
      </c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</row>
    <row r="92" spans="1:51" ht="31.2" x14ac:dyDescent="0.25">
      <c r="A92" s="56" t="e">
        <f t="shared" si="137"/>
        <v>#REF!</v>
      </c>
      <c r="B92" s="54" t="e">
        <f t="shared" si="114"/>
        <v>#REF!</v>
      </c>
      <c r="C92" s="54" t="e">
        <f t="shared" si="115"/>
        <v>#REF!</v>
      </c>
      <c r="D92" s="54" t="e">
        <f t="shared" si="139"/>
        <v>#REF!</v>
      </c>
      <c r="E92" s="57">
        <f t="shared" ca="1" si="140"/>
        <v>45685.476077199077</v>
      </c>
      <c r="F92" s="85"/>
      <c r="G92" s="33"/>
      <c r="H92" s="65" t="str">
        <f t="shared" si="98"/>
        <v/>
      </c>
      <c r="I92" s="58" t="str">
        <f t="shared" si="92"/>
        <v>Plants</v>
      </c>
      <c r="J92" s="162" t="s">
        <v>220</v>
      </c>
      <c r="K92" s="30"/>
      <c r="L92" s="30"/>
      <c r="M92" s="238"/>
      <c r="N92" s="238"/>
      <c r="O92" s="149" t="s">
        <v>476</v>
      </c>
      <c r="P92" s="31" t="s">
        <v>32</v>
      </c>
      <c r="Q92" s="155" t="s">
        <v>477</v>
      </c>
      <c r="R92" s="59"/>
      <c r="S92" s="97" t="str">
        <f t="shared" si="99"/>
        <v>0</v>
      </c>
      <c r="T92" s="97" t="str">
        <f t="shared" si="100"/>
        <v>0</v>
      </c>
      <c r="U92" s="97" t="str">
        <f t="shared" si="101"/>
        <v>0</v>
      </c>
      <c r="V92" s="97" t="str">
        <f t="shared" si="87"/>
        <v/>
      </c>
      <c r="W92" s="201">
        <f t="shared" si="93"/>
        <v>0</v>
      </c>
      <c r="X92" s="32"/>
      <c r="Y92" s="92" t="s">
        <v>478</v>
      </c>
      <c r="Z92" s="66"/>
      <c r="AA92" s="87" t="e">
        <f t="shared" ref="AA92:AK92" si="162">AA91</f>
        <v>#REF!</v>
      </c>
      <c r="AB92" s="87" t="e">
        <f t="shared" si="162"/>
        <v>#REF!</v>
      </c>
      <c r="AC92" s="87" t="e">
        <f t="shared" si="162"/>
        <v>#REF!</v>
      </c>
      <c r="AD92" s="87" t="e">
        <f t="shared" si="162"/>
        <v>#REF!</v>
      </c>
      <c r="AE92" s="87" t="e">
        <f t="shared" si="162"/>
        <v>#REF!</v>
      </c>
      <c r="AF92" s="87" t="e">
        <f t="shared" si="162"/>
        <v>#REF!</v>
      </c>
      <c r="AG92" s="87" t="e">
        <f t="shared" si="162"/>
        <v>#REF!</v>
      </c>
      <c r="AH92" s="87" t="e">
        <f t="shared" si="162"/>
        <v>#REF!</v>
      </c>
      <c r="AI92" s="87" t="e">
        <f t="shared" si="162"/>
        <v>#REF!</v>
      </c>
      <c r="AJ92" s="87" t="e">
        <f t="shared" si="162"/>
        <v>#REF!</v>
      </c>
      <c r="AK92" s="166" t="e">
        <f t="shared" si="162"/>
        <v>#REF!</v>
      </c>
      <c r="AL92" s="89" t="e">
        <f t="shared" si="117"/>
        <v>#REF!</v>
      </c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</row>
    <row r="93" spans="1:51" ht="31.2" x14ac:dyDescent="0.25">
      <c r="A93" s="56" t="e">
        <f t="shared" si="137"/>
        <v>#REF!</v>
      </c>
      <c r="B93" s="54" t="e">
        <f t="shared" si="114"/>
        <v>#REF!</v>
      </c>
      <c r="C93" s="54" t="e">
        <f t="shared" si="115"/>
        <v>#REF!</v>
      </c>
      <c r="D93" s="54" t="e">
        <f t="shared" si="139"/>
        <v>#REF!</v>
      </c>
      <c r="E93" s="57">
        <f t="shared" ca="1" si="140"/>
        <v>45685.476077199077</v>
      </c>
      <c r="F93" s="85"/>
      <c r="G93" s="33"/>
      <c r="H93" s="65" t="str">
        <f t="shared" si="98"/>
        <v/>
      </c>
      <c r="I93" s="58" t="str">
        <f t="shared" si="92"/>
        <v>Plants</v>
      </c>
      <c r="J93" s="162" t="s">
        <v>220</v>
      </c>
      <c r="K93" s="30"/>
      <c r="L93" s="30"/>
      <c r="M93" s="238"/>
      <c r="N93" s="238"/>
      <c r="O93" s="150" t="s">
        <v>479</v>
      </c>
      <c r="P93" s="31" t="s">
        <v>32</v>
      </c>
      <c r="Q93" s="158" t="s">
        <v>480</v>
      </c>
      <c r="R93" s="59"/>
      <c r="S93" s="97" t="str">
        <f t="shared" si="99"/>
        <v>0</v>
      </c>
      <c r="T93" s="97" t="str">
        <f t="shared" si="100"/>
        <v>0</v>
      </c>
      <c r="U93" s="97" t="str">
        <f t="shared" si="101"/>
        <v>0</v>
      </c>
      <c r="V93" s="97" t="str">
        <f t="shared" si="87"/>
        <v/>
      </c>
      <c r="W93" s="201">
        <f t="shared" si="93"/>
        <v>0</v>
      </c>
      <c r="X93" s="32"/>
      <c r="Y93" s="92" t="s">
        <v>481</v>
      </c>
      <c r="Z93" s="66"/>
      <c r="AA93" s="87" t="e">
        <f t="shared" ref="AA93:AK93" si="163">AA92</f>
        <v>#REF!</v>
      </c>
      <c r="AB93" s="87" t="e">
        <f t="shared" si="163"/>
        <v>#REF!</v>
      </c>
      <c r="AC93" s="87" t="e">
        <f t="shared" si="163"/>
        <v>#REF!</v>
      </c>
      <c r="AD93" s="87" t="e">
        <f t="shared" si="163"/>
        <v>#REF!</v>
      </c>
      <c r="AE93" s="87" t="e">
        <f t="shared" si="163"/>
        <v>#REF!</v>
      </c>
      <c r="AF93" s="87" t="e">
        <f t="shared" si="163"/>
        <v>#REF!</v>
      </c>
      <c r="AG93" s="87" t="e">
        <f t="shared" si="163"/>
        <v>#REF!</v>
      </c>
      <c r="AH93" s="87" t="e">
        <f t="shared" si="163"/>
        <v>#REF!</v>
      </c>
      <c r="AI93" s="87" t="e">
        <f t="shared" si="163"/>
        <v>#REF!</v>
      </c>
      <c r="AJ93" s="87" t="e">
        <f t="shared" si="163"/>
        <v>#REF!</v>
      </c>
      <c r="AK93" s="166" t="e">
        <f t="shared" si="163"/>
        <v>#REF!</v>
      </c>
      <c r="AL93" s="89" t="e">
        <f t="shared" si="117"/>
        <v>#REF!</v>
      </c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</row>
    <row r="94" spans="1:51" ht="31.2" x14ac:dyDescent="0.25">
      <c r="A94" s="56" t="e">
        <f t="shared" si="137"/>
        <v>#REF!</v>
      </c>
      <c r="B94" s="54" t="e">
        <f t="shared" si="114"/>
        <v>#REF!</v>
      </c>
      <c r="C94" s="54" t="e">
        <f t="shared" si="115"/>
        <v>#REF!</v>
      </c>
      <c r="D94" s="54" t="e">
        <f t="shared" si="139"/>
        <v>#REF!</v>
      </c>
      <c r="E94" s="57">
        <f t="shared" ca="1" si="140"/>
        <v>45685.476077199077</v>
      </c>
      <c r="F94" s="85"/>
      <c r="G94" s="33"/>
      <c r="H94" s="65" t="str">
        <f t="shared" si="98"/>
        <v/>
      </c>
      <c r="I94" s="58" t="str">
        <f t="shared" si="92"/>
        <v>Plants</v>
      </c>
      <c r="J94" s="162" t="s">
        <v>220</v>
      </c>
      <c r="K94" s="30"/>
      <c r="L94" s="30"/>
      <c r="M94" s="238"/>
      <c r="N94" s="238"/>
      <c r="O94" s="149" t="s">
        <v>482</v>
      </c>
      <c r="P94" s="31" t="s">
        <v>32</v>
      </c>
      <c r="Q94" s="155" t="s">
        <v>483</v>
      </c>
      <c r="R94" s="59"/>
      <c r="S94" s="97" t="str">
        <f t="shared" si="99"/>
        <v>0</v>
      </c>
      <c r="T94" s="97" t="str">
        <f t="shared" si="100"/>
        <v>0</v>
      </c>
      <c r="U94" s="97" t="str">
        <f t="shared" si="101"/>
        <v>0</v>
      </c>
      <c r="V94" s="97" t="str">
        <f t="shared" si="87"/>
        <v/>
      </c>
      <c r="W94" s="201">
        <f t="shared" si="93"/>
        <v>0</v>
      </c>
      <c r="X94" s="32"/>
      <c r="Y94" s="92" t="s">
        <v>484</v>
      </c>
      <c r="Z94" s="66"/>
      <c r="AA94" s="87" t="e">
        <f t="shared" ref="AA94:AK94" si="164">AA93</f>
        <v>#REF!</v>
      </c>
      <c r="AB94" s="87" t="e">
        <f t="shared" si="164"/>
        <v>#REF!</v>
      </c>
      <c r="AC94" s="87" t="e">
        <f t="shared" si="164"/>
        <v>#REF!</v>
      </c>
      <c r="AD94" s="87" t="e">
        <f t="shared" si="164"/>
        <v>#REF!</v>
      </c>
      <c r="AE94" s="87" t="e">
        <f t="shared" si="164"/>
        <v>#REF!</v>
      </c>
      <c r="AF94" s="87" t="e">
        <f t="shared" si="164"/>
        <v>#REF!</v>
      </c>
      <c r="AG94" s="87" t="e">
        <f t="shared" si="164"/>
        <v>#REF!</v>
      </c>
      <c r="AH94" s="87" t="e">
        <f t="shared" si="164"/>
        <v>#REF!</v>
      </c>
      <c r="AI94" s="87" t="e">
        <f t="shared" si="164"/>
        <v>#REF!</v>
      </c>
      <c r="AJ94" s="87" t="e">
        <f t="shared" si="164"/>
        <v>#REF!</v>
      </c>
      <c r="AK94" s="166" t="e">
        <f t="shared" si="164"/>
        <v>#REF!</v>
      </c>
      <c r="AL94" s="89" t="e">
        <f t="shared" si="117"/>
        <v>#REF!</v>
      </c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</row>
    <row r="95" spans="1:51" ht="31.2" x14ac:dyDescent="0.25">
      <c r="A95" s="56" t="e">
        <f>#REF!</f>
        <v>#REF!</v>
      </c>
      <c r="B95" s="54" t="e">
        <f>IF(#REF!&lt;&gt;A95,#REF!+1,#REF!)</f>
        <v>#REF!</v>
      </c>
      <c r="C95" s="54" t="e">
        <f t="shared" si="115"/>
        <v>#REF!</v>
      </c>
      <c r="D95" s="54" t="e">
        <f>#REF!</f>
        <v>#REF!</v>
      </c>
      <c r="E95" s="57">
        <f t="shared" ca="1" si="140"/>
        <v>45685.476077199077</v>
      </c>
      <c r="F95" s="85"/>
      <c r="G95" s="33"/>
      <c r="H95" s="65" t="str">
        <f t="shared" si="98"/>
        <v/>
      </c>
      <c r="I95" s="58" t="str">
        <f t="shared" si="92"/>
        <v>Plants</v>
      </c>
      <c r="J95" s="162" t="s">
        <v>220</v>
      </c>
      <c r="K95" s="30"/>
      <c r="L95" s="30"/>
      <c r="M95" s="238"/>
      <c r="N95" s="238"/>
      <c r="O95" s="149" t="s">
        <v>485</v>
      </c>
      <c r="P95" s="31" t="s">
        <v>32</v>
      </c>
      <c r="Q95" s="155" t="s">
        <v>486</v>
      </c>
      <c r="R95" s="59"/>
      <c r="S95" s="97" t="str">
        <f t="shared" si="99"/>
        <v>0</v>
      </c>
      <c r="T95" s="97" t="str">
        <f t="shared" si="100"/>
        <v>0</v>
      </c>
      <c r="U95" s="97" t="str">
        <f t="shared" si="101"/>
        <v>0</v>
      </c>
      <c r="V95" s="97" t="str">
        <f t="shared" si="87"/>
        <v/>
      </c>
      <c r="W95" s="201">
        <f t="shared" si="93"/>
        <v>0</v>
      </c>
      <c r="X95" s="32"/>
      <c r="Y95" s="92" t="s">
        <v>487</v>
      </c>
      <c r="Z95" s="66"/>
      <c r="AA95" s="87" t="e">
        <f>#REF!</f>
        <v>#REF!</v>
      </c>
      <c r="AB95" s="87" t="e">
        <f>#REF!</f>
        <v>#REF!</v>
      </c>
      <c r="AC95" s="87" t="e">
        <f>#REF!</f>
        <v>#REF!</v>
      </c>
      <c r="AD95" s="87" t="e">
        <f>#REF!</f>
        <v>#REF!</v>
      </c>
      <c r="AE95" s="87" t="e">
        <f>#REF!</f>
        <v>#REF!</v>
      </c>
      <c r="AF95" s="87" t="e">
        <f>#REF!</f>
        <v>#REF!</v>
      </c>
      <c r="AG95" s="87" t="e">
        <f>#REF!</f>
        <v>#REF!</v>
      </c>
      <c r="AH95" s="87" t="e">
        <f>#REF!</f>
        <v>#REF!</v>
      </c>
      <c r="AI95" s="87" t="e">
        <f>#REF!</f>
        <v>#REF!</v>
      </c>
      <c r="AJ95" s="87" t="e">
        <f>#REF!</f>
        <v>#REF!</v>
      </c>
      <c r="AK95" s="166" t="e">
        <f>#REF!</f>
        <v>#REF!</v>
      </c>
      <c r="AL95" s="89" t="e">
        <f>#REF!</f>
        <v>#REF!</v>
      </c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</row>
    <row r="96" spans="1:51" ht="31.2" x14ac:dyDescent="0.25">
      <c r="A96" s="56" t="e">
        <f t="shared" si="137"/>
        <v>#REF!</v>
      </c>
      <c r="B96" s="54" t="e">
        <f t="shared" si="114"/>
        <v>#REF!</v>
      </c>
      <c r="C96" s="54" t="e">
        <f t="shared" si="115"/>
        <v>#REF!</v>
      </c>
      <c r="D96" s="54" t="e">
        <f t="shared" si="139"/>
        <v>#REF!</v>
      </c>
      <c r="E96" s="57">
        <f t="shared" ca="1" si="140"/>
        <v>45685.476077199077</v>
      </c>
      <c r="F96" s="85"/>
      <c r="G96" s="33"/>
      <c r="H96" s="65" t="str">
        <f t="shared" si="98"/>
        <v/>
      </c>
      <c r="I96" s="58" t="str">
        <f t="shared" si="92"/>
        <v>Plants</v>
      </c>
      <c r="J96" s="162" t="s">
        <v>220</v>
      </c>
      <c r="K96" s="30"/>
      <c r="L96" s="30"/>
      <c r="M96" s="238"/>
      <c r="N96" s="238"/>
      <c r="O96" s="149" t="s">
        <v>488</v>
      </c>
      <c r="P96" s="31" t="s">
        <v>32</v>
      </c>
      <c r="Q96" s="155" t="s">
        <v>489</v>
      </c>
      <c r="R96" s="59"/>
      <c r="S96" s="97" t="str">
        <f t="shared" si="99"/>
        <v>0</v>
      </c>
      <c r="T96" s="97" t="str">
        <f t="shared" si="100"/>
        <v>0</v>
      </c>
      <c r="U96" s="97" t="str">
        <f t="shared" si="101"/>
        <v>0</v>
      </c>
      <c r="V96" s="97" t="str">
        <f t="shared" si="87"/>
        <v/>
      </c>
      <c r="W96" s="201">
        <f t="shared" si="93"/>
        <v>0</v>
      </c>
      <c r="X96" s="32"/>
      <c r="Y96" s="92" t="s">
        <v>490</v>
      </c>
      <c r="Z96" s="66"/>
      <c r="AA96" s="87" t="e">
        <f t="shared" ref="AA96:AK96" si="165">AA95</f>
        <v>#REF!</v>
      </c>
      <c r="AB96" s="87" t="e">
        <f t="shared" si="165"/>
        <v>#REF!</v>
      </c>
      <c r="AC96" s="87" t="e">
        <f t="shared" si="165"/>
        <v>#REF!</v>
      </c>
      <c r="AD96" s="87" t="e">
        <f t="shared" si="165"/>
        <v>#REF!</v>
      </c>
      <c r="AE96" s="87" t="e">
        <f t="shared" si="165"/>
        <v>#REF!</v>
      </c>
      <c r="AF96" s="87" t="e">
        <f t="shared" si="165"/>
        <v>#REF!</v>
      </c>
      <c r="AG96" s="87" t="e">
        <f t="shared" si="165"/>
        <v>#REF!</v>
      </c>
      <c r="AH96" s="87" t="e">
        <f t="shared" si="165"/>
        <v>#REF!</v>
      </c>
      <c r="AI96" s="87" t="e">
        <f t="shared" si="165"/>
        <v>#REF!</v>
      </c>
      <c r="AJ96" s="87" t="e">
        <f t="shared" si="165"/>
        <v>#REF!</v>
      </c>
      <c r="AK96" s="166" t="e">
        <f t="shared" si="165"/>
        <v>#REF!</v>
      </c>
      <c r="AL96" s="89" t="e">
        <f t="shared" si="117"/>
        <v>#REF!</v>
      </c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</row>
    <row r="97" spans="1:51" ht="31.2" x14ac:dyDescent="0.25">
      <c r="A97" s="56" t="e">
        <f t="shared" si="137"/>
        <v>#REF!</v>
      </c>
      <c r="B97" s="54" t="e">
        <f t="shared" si="114"/>
        <v>#REF!</v>
      </c>
      <c r="C97" s="54" t="e">
        <f t="shared" si="115"/>
        <v>#REF!</v>
      </c>
      <c r="D97" s="54" t="e">
        <f t="shared" si="139"/>
        <v>#REF!</v>
      </c>
      <c r="E97" s="57">
        <f t="shared" ca="1" si="140"/>
        <v>45685.476077199077</v>
      </c>
      <c r="F97" s="85"/>
      <c r="G97" s="33"/>
      <c r="H97" s="65" t="str">
        <f t="shared" si="98"/>
        <v/>
      </c>
      <c r="I97" s="58" t="str">
        <f t="shared" si="92"/>
        <v>Plants</v>
      </c>
      <c r="J97" s="162" t="s">
        <v>220</v>
      </c>
      <c r="K97" s="30"/>
      <c r="L97" s="30"/>
      <c r="M97" s="238"/>
      <c r="N97" s="238"/>
      <c r="O97" s="149" t="s">
        <v>491</v>
      </c>
      <c r="P97" s="31" t="s">
        <v>32</v>
      </c>
      <c r="Q97" s="155" t="s">
        <v>492</v>
      </c>
      <c r="R97" s="59"/>
      <c r="S97" s="97" t="str">
        <f t="shared" si="99"/>
        <v>0</v>
      </c>
      <c r="T97" s="97" t="str">
        <f t="shared" si="100"/>
        <v>0</v>
      </c>
      <c r="U97" s="97" t="str">
        <f t="shared" si="101"/>
        <v>0</v>
      </c>
      <c r="V97" s="97" t="str">
        <f t="shared" si="87"/>
        <v/>
      </c>
      <c r="W97" s="201">
        <f t="shared" si="93"/>
        <v>0</v>
      </c>
      <c r="X97" s="32"/>
      <c r="Y97" s="92" t="s">
        <v>493</v>
      </c>
      <c r="Z97" s="66"/>
      <c r="AA97" s="87" t="e">
        <f t="shared" ref="AA97:AK97" si="166">AA96</f>
        <v>#REF!</v>
      </c>
      <c r="AB97" s="87" t="e">
        <f t="shared" si="166"/>
        <v>#REF!</v>
      </c>
      <c r="AC97" s="87" t="e">
        <f t="shared" si="166"/>
        <v>#REF!</v>
      </c>
      <c r="AD97" s="87" t="e">
        <f t="shared" si="166"/>
        <v>#REF!</v>
      </c>
      <c r="AE97" s="87" t="e">
        <f t="shared" si="166"/>
        <v>#REF!</v>
      </c>
      <c r="AF97" s="87" t="e">
        <f t="shared" si="166"/>
        <v>#REF!</v>
      </c>
      <c r="AG97" s="87" t="e">
        <f t="shared" si="166"/>
        <v>#REF!</v>
      </c>
      <c r="AH97" s="87" t="e">
        <f t="shared" si="166"/>
        <v>#REF!</v>
      </c>
      <c r="AI97" s="87" t="e">
        <f t="shared" si="166"/>
        <v>#REF!</v>
      </c>
      <c r="AJ97" s="87" t="e">
        <f t="shared" si="166"/>
        <v>#REF!</v>
      </c>
      <c r="AK97" s="166" t="e">
        <f t="shared" si="166"/>
        <v>#REF!</v>
      </c>
      <c r="AL97" s="89" t="e">
        <f t="shared" si="117"/>
        <v>#REF!</v>
      </c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</row>
    <row r="98" spans="1:51" x14ac:dyDescent="0.25">
      <c r="A98" s="56" t="e">
        <f t="shared" si="137"/>
        <v>#REF!</v>
      </c>
      <c r="B98" s="54" t="e">
        <f t="shared" si="114"/>
        <v>#REF!</v>
      </c>
      <c r="C98" s="54" t="e">
        <f t="shared" si="115"/>
        <v>#REF!</v>
      </c>
      <c r="D98" s="54" t="e">
        <f t="shared" si="139"/>
        <v>#REF!</v>
      </c>
      <c r="E98" s="57">
        <f t="shared" ca="1" si="140"/>
        <v>45685.476077199077</v>
      </c>
      <c r="F98" s="85"/>
      <c r="G98" s="33"/>
      <c r="H98" s="65" t="str">
        <f t="shared" si="98"/>
        <v/>
      </c>
      <c r="I98" s="58" t="str">
        <f t="shared" si="92"/>
        <v>Plants</v>
      </c>
      <c r="J98" s="162" t="s">
        <v>220</v>
      </c>
      <c r="K98" s="30"/>
      <c r="L98" s="30"/>
      <c r="M98" s="238"/>
      <c r="N98" s="238"/>
      <c r="O98" s="149" t="s">
        <v>494</v>
      </c>
      <c r="P98" s="31" t="s">
        <v>32</v>
      </c>
      <c r="Q98" s="155" t="s">
        <v>495</v>
      </c>
      <c r="R98" s="59"/>
      <c r="S98" s="97" t="str">
        <f t="shared" si="99"/>
        <v>0</v>
      </c>
      <c r="T98" s="97" t="str">
        <f t="shared" si="100"/>
        <v>0</v>
      </c>
      <c r="U98" s="97" t="str">
        <f t="shared" si="101"/>
        <v>0</v>
      </c>
      <c r="V98" s="97" t="str">
        <f t="shared" si="87"/>
        <v/>
      </c>
      <c r="W98" s="201">
        <f t="shared" si="93"/>
        <v>0</v>
      </c>
      <c r="X98" s="32"/>
      <c r="Y98" s="92" t="s">
        <v>496</v>
      </c>
      <c r="Z98" s="66"/>
      <c r="AA98" s="87" t="e">
        <f t="shared" ref="AA98:AK98" si="167">AA97</f>
        <v>#REF!</v>
      </c>
      <c r="AB98" s="87" t="e">
        <f t="shared" si="167"/>
        <v>#REF!</v>
      </c>
      <c r="AC98" s="87" t="e">
        <f t="shared" si="167"/>
        <v>#REF!</v>
      </c>
      <c r="AD98" s="87" t="e">
        <f t="shared" si="167"/>
        <v>#REF!</v>
      </c>
      <c r="AE98" s="87" t="e">
        <f t="shared" si="167"/>
        <v>#REF!</v>
      </c>
      <c r="AF98" s="87" t="e">
        <f t="shared" si="167"/>
        <v>#REF!</v>
      </c>
      <c r="AG98" s="87" t="e">
        <f t="shared" si="167"/>
        <v>#REF!</v>
      </c>
      <c r="AH98" s="87" t="e">
        <f t="shared" si="167"/>
        <v>#REF!</v>
      </c>
      <c r="AI98" s="87" t="e">
        <f t="shared" si="167"/>
        <v>#REF!</v>
      </c>
      <c r="AJ98" s="87" t="e">
        <f t="shared" si="167"/>
        <v>#REF!</v>
      </c>
      <c r="AK98" s="166" t="e">
        <f t="shared" si="167"/>
        <v>#REF!</v>
      </c>
      <c r="AL98" s="89" t="e">
        <f t="shared" si="117"/>
        <v>#REF!</v>
      </c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</row>
    <row r="99" spans="1:51" ht="31.2" x14ac:dyDescent="0.25">
      <c r="A99" s="56" t="e">
        <f t="shared" si="137"/>
        <v>#REF!</v>
      </c>
      <c r="B99" s="54" t="e">
        <f t="shared" si="114"/>
        <v>#REF!</v>
      </c>
      <c r="C99" s="54" t="e">
        <f t="shared" si="115"/>
        <v>#REF!</v>
      </c>
      <c r="D99" s="54" t="e">
        <f t="shared" si="139"/>
        <v>#REF!</v>
      </c>
      <c r="E99" s="57">
        <f t="shared" ca="1" si="140"/>
        <v>45685.476077199077</v>
      </c>
      <c r="F99" s="85"/>
      <c r="G99" s="33"/>
      <c r="H99" s="65" t="str">
        <f t="shared" si="98"/>
        <v/>
      </c>
      <c r="I99" s="58" t="str">
        <f t="shared" si="92"/>
        <v>Plants</v>
      </c>
      <c r="J99" s="162" t="s">
        <v>220</v>
      </c>
      <c r="K99" s="30"/>
      <c r="L99" s="30"/>
      <c r="M99" s="238"/>
      <c r="N99" s="238"/>
      <c r="O99" s="149" t="s">
        <v>497</v>
      </c>
      <c r="P99" s="31" t="s">
        <v>32</v>
      </c>
      <c r="Q99" s="155" t="s">
        <v>498</v>
      </c>
      <c r="R99" s="59"/>
      <c r="S99" s="97" t="str">
        <f t="shared" si="99"/>
        <v>0</v>
      </c>
      <c r="T99" s="97" t="str">
        <f t="shared" si="100"/>
        <v>0</v>
      </c>
      <c r="U99" s="97" t="str">
        <f t="shared" si="101"/>
        <v>0</v>
      </c>
      <c r="V99" s="97" t="str">
        <f t="shared" si="87"/>
        <v/>
      </c>
      <c r="W99" s="201">
        <f t="shared" si="93"/>
        <v>0</v>
      </c>
      <c r="X99" s="32"/>
      <c r="Y99" s="92" t="s">
        <v>499</v>
      </c>
      <c r="Z99" s="66"/>
      <c r="AA99" s="87" t="e">
        <f t="shared" ref="AA99:AK99" si="168">AA98</f>
        <v>#REF!</v>
      </c>
      <c r="AB99" s="87" t="e">
        <f t="shared" si="168"/>
        <v>#REF!</v>
      </c>
      <c r="AC99" s="87" t="e">
        <f t="shared" si="168"/>
        <v>#REF!</v>
      </c>
      <c r="AD99" s="87" t="e">
        <f t="shared" si="168"/>
        <v>#REF!</v>
      </c>
      <c r="AE99" s="87" t="e">
        <f t="shared" si="168"/>
        <v>#REF!</v>
      </c>
      <c r="AF99" s="87" t="e">
        <f t="shared" si="168"/>
        <v>#REF!</v>
      </c>
      <c r="AG99" s="87" t="e">
        <f t="shared" si="168"/>
        <v>#REF!</v>
      </c>
      <c r="AH99" s="87" t="e">
        <f t="shared" si="168"/>
        <v>#REF!</v>
      </c>
      <c r="AI99" s="87" t="e">
        <f t="shared" si="168"/>
        <v>#REF!</v>
      </c>
      <c r="AJ99" s="87" t="e">
        <f t="shared" si="168"/>
        <v>#REF!</v>
      </c>
      <c r="AK99" s="166" t="e">
        <f t="shared" si="168"/>
        <v>#REF!</v>
      </c>
      <c r="AL99" s="89" t="e">
        <f t="shared" si="117"/>
        <v>#REF!</v>
      </c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</row>
    <row r="100" spans="1:51" x14ac:dyDescent="0.25">
      <c r="A100" s="56" t="e">
        <f t="shared" si="137"/>
        <v>#REF!</v>
      </c>
      <c r="B100" s="54" t="e">
        <f t="shared" si="114"/>
        <v>#REF!</v>
      </c>
      <c r="C100" s="54" t="e">
        <f t="shared" si="115"/>
        <v>#REF!</v>
      </c>
      <c r="D100" s="54" t="e">
        <f t="shared" si="139"/>
        <v>#REF!</v>
      </c>
      <c r="E100" s="57">
        <f t="shared" ca="1" si="140"/>
        <v>45685.476077199077</v>
      </c>
      <c r="F100" s="85"/>
      <c r="G100" s="33"/>
      <c r="H100" s="65" t="str">
        <f t="shared" ref="H100:H122" si="169">IF(G100="","",G100)</f>
        <v/>
      </c>
      <c r="I100" s="58" t="str">
        <f t="shared" ref="I100:I122" si="170">IF(P100="accessories","Accessories","Plants")</f>
        <v>Plants</v>
      </c>
      <c r="J100" s="162" t="s">
        <v>220</v>
      </c>
      <c r="K100" s="30"/>
      <c r="L100" s="30"/>
      <c r="M100" s="238"/>
      <c r="N100" s="238"/>
      <c r="O100" s="149" t="s">
        <v>500</v>
      </c>
      <c r="P100" s="31" t="s">
        <v>32</v>
      </c>
      <c r="Q100" s="155" t="s">
        <v>501</v>
      </c>
      <c r="R100" s="59"/>
      <c r="S100" s="97" t="str">
        <f t="shared" si="99"/>
        <v>0</v>
      </c>
      <c r="T100" s="97" t="str">
        <f t="shared" si="100"/>
        <v>0</v>
      </c>
      <c r="U100" s="97" t="str">
        <f t="shared" si="101"/>
        <v>0</v>
      </c>
      <c r="V100" s="97" t="str">
        <f t="shared" si="87"/>
        <v/>
      </c>
      <c r="W100" s="201">
        <f t="shared" si="93"/>
        <v>0</v>
      </c>
      <c r="X100" s="32"/>
      <c r="Y100" s="92" t="s">
        <v>502</v>
      </c>
      <c r="Z100" s="66"/>
      <c r="AA100" s="87" t="e">
        <f t="shared" ref="AA100:AK100" si="171">AA99</f>
        <v>#REF!</v>
      </c>
      <c r="AB100" s="87" t="e">
        <f t="shared" si="171"/>
        <v>#REF!</v>
      </c>
      <c r="AC100" s="87" t="e">
        <f t="shared" si="171"/>
        <v>#REF!</v>
      </c>
      <c r="AD100" s="87" t="e">
        <f t="shared" si="171"/>
        <v>#REF!</v>
      </c>
      <c r="AE100" s="87" t="e">
        <f t="shared" si="171"/>
        <v>#REF!</v>
      </c>
      <c r="AF100" s="87" t="e">
        <f t="shared" si="171"/>
        <v>#REF!</v>
      </c>
      <c r="AG100" s="87" t="e">
        <f t="shared" si="171"/>
        <v>#REF!</v>
      </c>
      <c r="AH100" s="87" t="e">
        <f t="shared" si="171"/>
        <v>#REF!</v>
      </c>
      <c r="AI100" s="87" t="e">
        <f t="shared" si="171"/>
        <v>#REF!</v>
      </c>
      <c r="AJ100" s="87" t="e">
        <f t="shared" si="171"/>
        <v>#REF!</v>
      </c>
      <c r="AK100" s="166" t="e">
        <f t="shared" si="171"/>
        <v>#REF!</v>
      </c>
      <c r="AL100" s="89" t="e">
        <f t="shared" si="117"/>
        <v>#REF!</v>
      </c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</row>
    <row r="101" spans="1:51" ht="31.2" x14ac:dyDescent="0.25">
      <c r="A101" s="56" t="e">
        <f t="shared" si="137"/>
        <v>#REF!</v>
      </c>
      <c r="B101" s="54" t="e">
        <f t="shared" si="114"/>
        <v>#REF!</v>
      </c>
      <c r="C101" s="54" t="e">
        <f t="shared" si="115"/>
        <v>#REF!</v>
      </c>
      <c r="D101" s="54" t="e">
        <f t="shared" si="139"/>
        <v>#REF!</v>
      </c>
      <c r="E101" s="57">
        <f t="shared" ca="1" si="140"/>
        <v>45685.476077199077</v>
      </c>
      <c r="F101" s="85"/>
      <c r="G101" s="33"/>
      <c r="H101" s="65" t="str">
        <f t="shared" si="169"/>
        <v/>
      </c>
      <c r="I101" s="58" t="str">
        <f t="shared" si="170"/>
        <v>Plants</v>
      </c>
      <c r="J101" s="162" t="s">
        <v>220</v>
      </c>
      <c r="K101" s="30"/>
      <c r="L101" s="30"/>
      <c r="M101" s="238"/>
      <c r="N101" s="238"/>
      <c r="O101" s="149" t="s">
        <v>503</v>
      </c>
      <c r="P101" s="31" t="s">
        <v>32</v>
      </c>
      <c r="Q101" s="155" t="s">
        <v>504</v>
      </c>
      <c r="R101" s="59"/>
      <c r="S101" s="97" t="str">
        <f t="shared" si="99"/>
        <v>0</v>
      </c>
      <c r="T101" s="97" t="str">
        <f t="shared" si="100"/>
        <v>0</v>
      </c>
      <c r="U101" s="97" t="str">
        <f t="shared" si="101"/>
        <v>0</v>
      </c>
      <c r="V101" s="97" t="str">
        <f t="shared" si="87"/>
        <v/>
      </c>
      <c r="W101" s="201">
        <f t="shared" si="93"/>
        <v>0</v>
      </c>
      <c r="X101" s="32"/>
      <c r="Y101" s="92" t="s">
        <v>505</v>
      </c>
      <c r="Z101" s="66"/>
      <c r="AA101" s="87" t="e">
        <f t="shared" ref="AA101:AK101" si="172">AA100</f>
        <v>#REF!</v>
      </c>
      <c r="AB101" s="87" t="e">
        <f t="shared" si="172"/>
        <v>#REF!</v>
      </c>
      <c r="AC101" s="87" t="e">
        <f t="shared" si="172"/>
        <v>#REF!</v>
      </c>
      <c r="AD101" s="87" t="e">
        <f t="shared" si="172"/>
        <v>#REF!</v>
      </c>
      <c r="AE101" s="87" t="e">
        <f t="shared" si="172"/>
        <v>#REF!</v>
      </c>
      <c r="AF101" s="87" t="e">
        <f t="shared" si="172"/>
        <v>#REF!</v>
      </c>
      <c r="AG101" s="87" t="e">
        <f t="shared" si="172"/>
        <v>#REF!</v>
      </c>
      <c r="AH101" s="87" t="e">
        <f t="shared" si="172"/>
        <v>#REF!</v>
      </c>
      <c r="AI101" s="87" t="e">
        <f t="shared" si="172"/>
        <v>#REF!</v>
      </c>
      <c r="AJ101" s="87" t="e">
        <f t="shared" si="172"/>
        <v>#REF!</v>
      </c>
      <c r="AK101" s="166" t="e">
        <f t="shared" si="172"/>
        <v>#REF!</v>
      </c>
      <c r="AL101" s="89" t="e">
        <f t="shared" si="117"/>
        <v>#REF!</v>
      </c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</row>
    <row r="102" spans="1:51" ht="31.2" x14ac:dyDescent="0.25">
      <c r="A102" s="56" t="e">
        <f t="shared" si="137"/>
        <v>#REF!</v>
      </c>
      <c r="B102" s="54" t="e">
        <f t="shared" si="114"/>
        <v>#REF!</v>
      </c>
      <c r="C102" s="54" t="e">
        <f t="shared" si="115"/>
        <v>#REF!</v>
      </c>
      <c r="D102" s="54" t="e">
        <f t="shared" si="139"/>
        <v>#REF!</v>
      </c>
      <c r="E102" s="57">
        <f t="shared" ca="1" si="140"/>
        <v>45685.476077199077</v>
      </c>
      <c r="F102" s="85"/>
      <c r="G102" s="33"/>
      <c r="H102" s="65" t="str">
        <f t="shared" si="169"/>
        <v/>
      </c>
      <c r="I102" s="58" t="str">
        <f t="shared" si="170"/>
        <v>Plants</v>
      </c>
      <c r="J102" s="162" t="s">
        <v>220</v>
      </c>
      <c r="K102" s="30"/>
      <c r="L102" s="30"/>
      <c r="M102" s="238"/>
      <c r="N102" s="238"/>
      <c r="O102" s="150" t="s">
        <v>506</v>
      </c>
      <c r="P102" s="31" t="s">
        <v>32</v>
      </c>
      <c r="Q102" s="155" t="s">
        <v>507</v>
      </c>
      <c r="R102" s="59"/>
      <c r="S102" s="97" t="str">
        <f t="shared" si="99"/>
        <v>0</v>
      </c>
      <c r="T102" s="97" t="str">
        <f t="shared" si="100"/>
        <v>0</v>
      </c>
      <c r="U102" s="97" t="str">
        <f t="shared" si="101"/>
        <v>0</v>
      </c>
      <c r="V102" s="97" t="str">
        <f t="shared" si="87"/>
        <v/>
      </c>
      <c r="W102" s="201">
        <f t="shared" si="93"/>
        <v>0</v>
      </c>
      <c r="X102" s="32"/>
      <c r="Y102" s="92" t="s">
        <v>508</v>
      </c>
      <c r="Z102" s="66"/>
      <c r="AA102" s="87" t="e">
        <f t="shared" ref="AA102:AK102" si="173">AA101</f>
        <v>#REF!</v>
      </c>
      <c r="AB102" s="87" t="e">
        <f t="shared" si="173"/>
        <v>#REF!</v>
      </c>
      <c r="AC102" s="87" t="e">
        <f t="shared" si="173"/>
        <v>#REF!</v>
      </c>
      <c r="AD102" s="87" t="e">
        <f t="shared" si="173"/>
        <v>#REF!</v>
      </c>
      <c r="AE102" s="87" t="e">
        <f t="shared" si="173"/>
        <v>#REF!</v>
      </c>
      <c r="AF102" s="87" t="e">
        <f t="shared" si="173"/>
        <v>#REF!</v>
      </c>
      <c r="AG102" s="87" t="e">
        <f t="shared" si="173"/>
        <v>#REF!</v>
      </c>
      <c r="AH102" s="87" t="e">
        <f t="shared" si="173"/>
        <v>#REF!</v>
      </c>
      <c r="AI102" s="87" t="e">
        <f t="shared" si="173"/>
        <v>#REF!</v>
      </c>
      <c r="AJ102" s="87" t="e">
        <f t="shared" si="173"/>
        <v>#REF!</v>
      </c>
      <c r="AK102" s="166" t="e">
        <f t="shared" si="173"/>
        <v>#REF!</v>
      </c>
      <c r="AL102" s="89" t="e">
        <f t="shared" si="117"/>
        <v>#REF!</v>
      </c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</row>
    <row r="103" spans="1:51" ht="31.2" x14ac:dyDescent="0.25">
      <c r="A103" s="56" t="e">
        <f t="shared" si="137"/>
        <v>#REF!</v>
      </c>
      <c r="B103" s="54" t="e">
        <f t="shared" si="114"/>
        <v>#REF!</v>
      </c>
      <c r="C103" s="54" t="e">
        <f t="shared" si="115"/>
        <v>#REF!</v>
      </c>
      <c r="D103" s="54" t="e">
        <f t="shared" si="139"/>
        <v>#REF!</v>
      </c>
      <c r="E103" s="57">
        <f t="shared" ca="1" si="140"/>
        <v>45685.476077199077</v>
      </c>
      <c r="F103" s="85"/>
      <c r="G103" s="33"/>
      <c r="H103" s="65" t="str">
        <f t="shared" si="169"/>
        <v/>
      </c>
      <c r="I103" s="58" t="str">
        <f t="shared" si="170"/>
        <v>Plants</v>
      </c>
      <c r="J103" s="162" t="s">
        <v>220</v>
      </c>
      <c r="K103" s="30"/>
      <c r="L103" s="30"/>
      <c r="M103" s="238"/>
      <c r="N103" s="238"/>
      <c r="O103" s="150" t="s">
        <v>509</v>
      </c>
      <c r="P103" s="31" t="s">
        <v>32</v>
      </c>
      <c r="Q103" s="155" t="s">
        <v>510</v>
      </c>
      <c r="R103" s="59"/>
      <c r="S103" s="97" t="str">
        <f t="shared" ref="S103:S163" si="174">IF(OR(G103="",G103="SOLD OUT",RIGHT(O103,2)="**",RIGHT(O103,2)="^^"),"0",G103)</f>
        <v>0</v>
      </c>
      <c r="T103" s="97" t="str">
        <f t="shared" ref="T103:T163" si="175">IF(OR(G103="",G103="SOLD OUT"),"0",IF(RIGHT(O103,2)="^^",G103,"0"))</f>
        <v>0</v>
      </c>
      <c r="U103" s="97" t="str">
        <f t="shared" ref="U103:U163" si="176">IF(OR(G103="",G103="SOLD OUT"),"0",IF(RIGHT(O103,2)="**",G103,"0"))</f>
        <v>0</v>
      </c>
      <c r="V103" s="97" t="str">
        <f t="shared" ref="V103:V163" si="177">IF(U103="","",IF(H103&gt;0,H103,$G103))</f>
        <v/>
      </c>
      <c r="W103" s="201">
        <f t="shared" ref="W103:W163" si="178">SUM(S103*$S$2)+(T103*$T$2)+(U103*$U$2)</f>
        <v>0</v>
      </c>
      <c r="X103" s="32"/>
      <c r="Y103" s="92" t="s">
        <v>511</v>
      </c>
      <c r="Z103" s="66"/>
      <c r="AA103" s="87" t="e">
        <f t="shared" ref="AA103:AK103" si="179">AA102</f>
        <v>#REF!</v>
      </c>
      <c r="AB103" s="87" t="e">
        <f t="shared" si="179"/>
        <v>#REF!</v>
      </c>
      <c r="AC103" s="87" t="e">
        <f t="shared" si="179"/>
        <v>#REF!</v>
      </c>
      <c r="AD103" s="87" t="e">
        <f t="shared" si="179"/>
        <v>#REF!</v>
      </c>
      <c r="AE103" s="87" t="e">
        <f t="shared" si="179"/>
        <v>#REF!</v>
      </c>
      <c r="AF103" s="87" t="e">
        <f t="shared" si="179"/>
        <v>#REF!</v>
      </c>
      <c r="AG103" s="87" t="e">
        <f t="shared" si="179"/>
        <v>#REF!</v>
      </c>
      <c r="AH103" s="87" t="e">
        <f t="shared" si="179"/>
        <v>#REF!</v>
      </c>
      <c r="AI103" s="87" t="e">
        <f t="shared" si="179"/>
        <v>#REF!</v>
      </c>
      <c r="AJ103" s="87" t="e">
        <f t="shared" si="179"/>
        <v>#REF!</v>
      </c>
      <c r="AK103" s="166" t="e">
        <f t="shared" si="179"/>
        <v>#REF!</v>
      </c>
      <c r="AL103" s="89" t="e">
        <f t="shared" si="117"/>
        <v>#REF!</v>
      </c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</row>
    <row r="104" spans="1:51" ht="31.2" x14ac:dyDescent="0.25">
      <c r="A104" s="56" t="e">
        <f>A103</f>
        <v>#REF!</v>
      </c>
      <c r="B104" s="54" t="e">
        <f>IF(A103&lt;&gt;A104,B103+1,B103)</f>
        <v>#REF!</v>
      </c>
      <c r="C104" s="54" t="e">
        <f t="shared" si="115"/>
        <v>#REF!</v>
      </c>
      <c r="D104" s="54" t="e">
        <f>D103</f>
        <v>#REF!</v>
      </c>
      <c r="E104" s="57">
        <f t="shared" ca="1" si="140"/>
        <v>45685.476077199077</v>
      </c>
      <c r="F104" s="85"/>
      <c r="G104" s="33"/>
      <c r="H104" s="65" t="str">
        <f t="shared" si="169"/>
        <v/>
      </c>
      <c r="I104" s="58" t="str">
        <f t="shared" si="170"/>
        <v>Plants</v>
      </c>
      <c r="J104" s="162" t="s">
        <v>220</v>
      </c>
      <c r="K104" s="30"/>
      <c r="L104" s="30"/>
      <c r="M104" s="238"/>
      <c r="N104" s="238"/>
      <c r="O104" s="150" t="s">
        <v>512</v>
      </c>
      <c r="P104" s="31" t="s">
        <v>32</v>
      </c>
      <c r="Q104" s="155" t="s">
        <v>513</v>
      </c>
      <c r="R104" s="59"/>
      <c r="S104" s="97" t="str">
        <f t="shared" si="174"/>
        <v>0</v>
      </c>
      <c r="T104" s="97" t="str">
        <f t="shared" si="175"/>
        <v>0</v>
      </c>
      <c r="U104" s="97" t="str">
        <f t="shared" si="176"/>
        <v>0</v>
      </c>
      <c r="V104" s="97" t="str">
        <f t="shared" si="177"/>
        <v/>
      </c>
      <c r="W104" s="201">
        <f t="shared" si="178"/>
        <v>0</v>
      </c>
      <c r="X104" s="32"/>
      <c r="Y104" s="92" t="s">
        <v>514</v>
      </c>
      <c r="Z104" s="66"/>
      <c r="AA104" s="87" t="e">
        <f t="shared" ref="AA104:AL104" si="180">AA103</f>
        <v>#REF!</v>
      </c>
      <c r="AB104" s="87" t="e">
        <f t="shared" si="180"/>
        <v>#REF!</v>
      </c>
      <c r="AC104" s="87" t="e">
        <f t="shared" si="180"/>
        <v>#REF!</v>
      </c>
      <c r="AD104" s="87" t="e">
        <f t="shared" si="180"/>
        <v>#REF!</v>
      </c>
      <c r="AE104" s="87" t="e">
        <f t="shared" si="180"/>
        <v>#REF!</v>
      </c>
      <c r="AF104" s="87" t="e">
        <f t="shared" si="180"/>
        <v>#REF!</v>
      </c>
      <c r="AG104" s="87" t="e">
        <f t="shared" si="180"/>
        <v>#REF!</v>
      </c>
      <c r="AH104" s="87" t="e">
        <f t="shared" si="180"/>
        <v>#REF!</v>
      </c>
      <c r="AI104" s="87" t="e">
        <f t="shared" si="180"/>
        <v>#REF!</v>
      </c>
      <c r="AJ104" s="87" t="e">
        <f t="shared" si="180"/>
        <v>#REF!</v>
      </c>
      <c r="AK104" s="166" t="e">
        <f t="shared" si="180"/>
        <v>#REF!</v>
      </c>
      <c r="AL104" s="89" t="e">
        <f t="shared" si="180"/>
        <v>#REF!</v>
      </c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</row>
    <row r="105" spans="1:51" x14ac:dyDescent="0.25">
      <c r="A105" s="56" t="e">
        <f t="shared" si="137"/>
        <v>#REF!</v>
      </c>
      <c r="B105" s="54" t="e">
        <f t="shared" si="114"/>
        <v>#REF!</v>
      </c>
      <c r="C105" s="54" t="e">
        <f t="shared" si="115"/>
        <v>#REF!</v>
      </c>
      <c r="D105" s="54" t="e">
        <f t="shared" si="139"/>
        <v>#REF!</v>
      </c>
      <c r="E105" s="57">
        <f t="shared" ca="1" si="140"/>
        <v>45685.476077199077</v>
      </c>
      <c r="F105" s="85"/>
      <c r="G105" s="33"/>
      <c r="H105" s="65" t="str">
        <f t="shared" si="169"/>
        <v/>
      </c>
      <c r="I105" s="58" t="str">
        <f t="shared" si="170"/>
        <v>Plants</v>
      </c>
      <c r="J105" s="162" t="s">
        <v>220</v>
      </c>
      <c r="K105" s="30"/>
      <c r="L105" s="30"/>
      <c r="M105" s="238"/>
      <c r="N105" s="238"/>
      <c r="O105" s="149" t="s">
        <v>515</v>
      </c>
      <c r="P105" s="31" t="s">
        <v>32</v>
      </c>
      <c r="Q105" s="155" t="s">
        <v>516</v>
      </c>
      <c r="R105" s="59"/>
      <c r="S105" s="97" t="str">
        <f t="shared" si="174"/>
        <v>0</v>
      </c>
      <c r="T105" s="97" t="str">
        <f t="shared" si="175"/>
        <v>0</v>
      </c>
      <c r="U105" s="97" t="str">
        <f t="shared" si="176"/>
        <v>0</v>
      </c>
      <c r="V105" s="97" t="str">
        <f t="shared" si="177"/>
        <v/>
      </c>
      <c r="W105" s="201">
        <f t="shared" si="178"/>
        <v>0</v>
      </c>
      <c r="X105" s="32"/>
      <c r="Y105" s="92" t="s">
        <v>517</v>
      </c>
      <c r="Z105" s="66"/>
      <c r="AA105" s="87" t="e">
        <f t="shared" ref="AA105:AK105" si="181">AA104</f>
        <v>#REF!</v>
      </c>
      <c r="AB105" s="87" t="e">
        <f t="shared" si="181"/>
        <v>#REF!</v>
      </c>
      <c r="AC105" s="87" t="e">
        <f t="shared" si="181"/>
        <v>#REF!</v>
      </c>
      <c r="AD105" s="87" t="e">
        <f t="shared" si="181"/>
        <v>#REF!</v>
      </c>
      <c r="AE105" s="87" t="e">
        <f t="shared" si="181"/>
        <v>#REF!</v>
      </c>
      <c r="AF105" s="87" t="e">
        <f t="shared" si="181"/>
        <v>#REF!</v>
      </c>
      <c r="AG105" s="87" t="e">
        <f t="shared" si="181"/>
        <v>#REF!</v>
      </c>
      <c r="AH105" s="87" t="e">
        <f t="shared" si="181"/>
        <v>#REF!</v>
      </c>
      <c r="AI105" s="87" t="e">
        <f t="shared" si="181"/>
        <v>#REF!</v>
      </c>
      <c r="AJ105" s="87" t="e">
        <f t="shared" si="181"/>
        <v>#REF!</v>
      </c>
      <c r="AK105" s="166" t="e">
        <f t="shared" si="181"/>
        <v>#REF!</v>
      </c>
      <c r="AL105" s="89" t="e">
        <f t="shared" si="117"/>
        <v>#REF!</v>
      </c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</row>
    <row r="106" spans="1:51" ht="31.2" hidden="1" x14ac:dyDescent="0.25">
      <c r="A106" s="56" t="e">
        <f t="shared" si="137"/>
        <v>#REF!</v>
      </c>
      <c r="B106" s="54" t="e">
        <f t="shared" si="114"/>
        <v>#REF!</v>
      </c>
      <c r="C106" s="54" t="e">
        <f t="shared" si="115"/>
        <v>#REF!</v>
      </c>
      <c r="D106" s="54" t="e">
        <f t="shared" si="139"/>
        <v>#REF!</v>
      </c>
      <c r="E106" s="57">
        <f t="shared" ca="1" si="140"/>
        <v>45685.476077199077</v>
      </c>
      <c r="F106" s="85"/>
      <c r="G106" s="33"/>
      <c r="H106" s="65" t="str">
        <f t="shared" si="169"/>
        <v/>
      </c>
      <c r="I106" s="58" t="str">
        <f t="shared" si="170"/>
        <v>Plants</v>
      </c>
      <c r="J106" s="162" t="s">
        <v>220</v>
      </c>
      <c r="K106" s="30"/>
      <c r="L106" s="30"/>
      <c r="M106" s="238"/>
      <c r="N106" s="238"/>
      <c r="O106" s="149" t="s">
        <v>518</v>
      </c>
      <c r="P106" s="31" t="s">
        <v>32</v>
      </c>
      <c r="Q106" s="155" t="s">
        <v>519</v>
      </c>
      <c r="R106" s="59"/>
      <c r="S106" s="97" t="str">
        <f t="shared" si="174"/>
        <v>0</v>
      </c>
      <c r="T106" s="97" t="str">
        <f t="shared" si="175"/>
        <v>0</v>
      </c>
      <c r="U106" s="97" t="str">
        <f t="shared" si="176"/>
        <v>0</v>
      </c>
      <c r="V106" s="97" t="str">
        <f t="shared" si="177"/>
        <v/>
      </c>
      <c r="W106" s="201">
        <f t="shared" si="178"/>
        <v>0</v>
      </c>
      <c r="X106" s="32"/>
      <c r="Y106" s="92" t="s">
        <v>520</v>
      </c>
      <c r="Z106" s="66"/>
      <c r="AA106" s="87" t="e">
        <f t="shared" ref="AA106:AK106" si="182">AA105</f>
        <v>#REF!</v>
      </c>
      <c r="AB106" s="87" t="e">
        <f t="shared" si="182"/>
        <v>#REF!</v>
      </c>
      <c r="AC106" s="87" t="e">
        <f t="shared" si="182"/>
        <v>#REF!</v>
      </c>
      <c r="AD106" s="87" t="e">
        <f t="shared" si="182"/>
        <v>#REF!</v>
      </c>
      <c r="AE106" s="87" t="e">
        <f t="shared" si="182"/>
        <v>#REF!</v>
      </c>
      <c r="AF106" s="87" t="e">
        <f t="shared" si="182"/>
        <v>#REF!</v>
      </c>
      <c r="AG106" s="87" t="e">
        <f t="shared" si="182"/>
        <v>#REF!</v>
      </c>
      <c r="AH106" s="87" t="e">
        <f t="shared" si="182"/>
        <v>#REF!</v>
      </c>
      <c r="AI106" s="87" t="e">
        <f t="shared" si="182"/>
        <v>#REF!</v>
      </c>
      <c r="AJ106" s="87" t="e">
        <f t="shared" si="182"/>
        <v>#REF!</v>
      </c>
      <c r="AK106" s="166" t="e">
        <f t="shared" si="182"/>
        <v>#REF!</v>
      </c>
      <c r="AL106" s="89" t="e">
        <f t="shared" si="117"/>
        <v>#REF!</v>
      </c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</row>
    <row r="107" spans="1:51" ht="46.8" hidden="1" x14ac:dyDescent="0.25">
      <c r="A107" s="56" t="e">
        <f t="shared" si="137"/>
        <v>#REF!</v>
      </c>
      <c r="B107" s="54" t="e">
        <f t="shared" si="114"/>
        <v>#REF!</v>
      </c>
      <c r="C107" s="54" t="e">
        <f t="shared" si="115"/>
        <v>#REF!</v>
      </c>
      <c r="D107" s="54" t="e">
        <f t="shared" si="139"/>
        <v>#REF!</v>
      </c>
      <c r="E107" s="57">
        <f t="shared" ca="1" si="140"/>
        <v>45685.476077199077</v>
      </c>
      <c r="F107" s="85"/>
      <c r="G107" s="33"/>
      <c r="H107" s="65" t="str">
        <f t="shared" si="169"/>
        <v/>
      </c>
      <c r="I107" s="58" t="str">
        <f t="shared" si="170"/>
        <v>Plants</v>
      </c>
      <c r="J107" s="162" t="s">
        <v>220</v>
      </c>
      <c r="K107" s="30"/>
      <c r="L107" s="30"/>
      <c r="M107" s="238"/>
      <c r="N107" s="238"/>
      <c r="O107" s="150" t="s">
        <v>39</v>
      </c>
      <c r="P107" s="31" t="s">
        <v>32</v>
      </c>
      <c r="Q107" s="157" t="s">
        <v>521</v>
      </c>
      <c r="S107" s="97" t="str">
        <f t="shared" si="174"/>
        <v>0</v>
      </c>
      <c r="T107" s="97" t="str">
        <f t="shared" si="175"/>
        <v>0</v>
      </c>
      <c r="U107" s="97" t="str">
        <f t="shared" si="176"/>
        <v>0</v>
      </c>
      <c r="V107" s="97" t="str">
        <f t="shared" si="177"/>
        <v/>
      </c>
      <c r="W107" s="201">
        <f t="shared" si="178"/>
        <v>0</v>
      </c>
      <c r="X107" s="50"/>
      <c r="Y107" s="92" t="s">
        <v>522</v>
      </c>
      <c r="Z107" s="66"/>
      <c r="AA107" s="87" t="e">
        <f t="shared" ref="AA107:AK107" si="183">AA106</f>
        <v>#REF!</v>
      </c>
      <c r="AB107" s="87" t="e">
        <f t="shared" si="183"/>
        <v>#REF!</v>
      </c>
      <c r="AC107" s="87" t="e">
        <f t="shared" si="183"/>
        <v>#REF!</v>
      </c>
      <c r="AD107" s="87" t="e">
        <f t="shared" si="183"/>
        <v>#REF!</v>
      </c>
      <c r="AE107" s="87" t="e">
        <f t="shared" si="183"/>
        <v>#REF!</v>
      </c>
      <c r="AF107" s="87" t="e">
        <f t="shared" si="183"/>
        <v>#REF!</v>
      </c>
      <c r="AG107" s="87" t="e">
        <f t="shared" si="183"/>
        <v>#REF!</v>
      </c>
      <c r="AH107" s="87" t="e">
        <f t="shared" si="183"/>
        <v>#REF!</v>
      </c>
      <c r="AI107" s="87" t="e">
        <f t="shared" si="183"/>
        <v>#REF!</v>
      </c>
      <c r="AJ107" s="87" t="e">
        <f t="shared" si="183"/>
        <v>#REF!</v>
      </c>
      <c r="AK107" s="166" t="e">
        <f t="shared" si="183"/>
        <v>#REF!</v>
      </c>
      <c r="AL107" s="89" t="e">
        <f t="shared" si="117"/>
        <v>#REF!</v>
      </c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</row>
    <row r="108" spans="1:51" ht="31.2" x14ac:dyDescent="0.25">
      <c r="A108" s="56" t="e">
        <f t="shared" si="137"/>
        <v>#REF!</v>
      </c>
      <c r="B108" s="54" t="e">
        <f t="shared" si="114"/>
        <v>#REF!</v>
      </c>
      <c r="C108" s="54" t="e">
        <f t="shared" si="115"/>
        <v>#REF!</v>
      </c>
      <c r="D108" s="54" t="e">
        <f t="shared" si="139"/>
        <v>#REF!</v>
      </c>
      <c r="E108" s="57">
        <f t="shared" ca="1" si="140"/>
        <v>45685.476077199077</v>
      </c>
      <c r="F108" s="85"/>
      <c r="G108" s="33"/>
      <c r="H108" s="65" t="str">
        <f t="shared" si="169"/>
        <v/>
      </c>
      <c r="I108" s="58" t="str">
        <f t="shared" si="170"/>
        <v>Plants</v>
      </c>
      <c r="J108" s="162" t="s">
        <v>220</v>
      </c>
      <c r="K108" s="30"/>
      <c r="L108" s="30"/>
      <c r="M108" s="238"/>
      <c r="N108" s="238"/>
      <c r="O108" s="149" t="s">
        <v>523</v>
      </c>
      <c r="P108" s="31" t="s">
        <v>32</v>
      </c>
      <c r="Q108" s="155" t="s">
        <v>524</v>
      </c>
      <c r="R108" s="59"/>
      <c r="S108" s="97" t="str">
        <f t="shared" si="174"/>
        <v>0</v>
      </c>
      <c r="T108" s="97" t="str">
        <f t="shared" si="175"/>
        <v>0</v>
      </c>
      <c r="U108" s="97" t="str">
        <f t="shared" si="176"/>
        <v>0</v>
      </c>
      <c r="V108" s="97" t="str">
        <f t="shared" si="177"/>
        <v/>
      </c>
      <c r="W108" s="201">
        <f t="shared" si="178"/>
        <v>0</v>
      </c>
      <c r="X108" s="32"/>
      <c r="Y108" s="92" t="s">
        <v>525</v>
      </c>
      <c r="Z108" s="66"/>
      <c r="AA108" s="87" t="e">
        <f t="shared" ref="AA108:AK108" si="184">AA107</f>
        <v>#REF!</v>
      </c>
      <c r="AB108" s="87" t="e">
        <f t="shared" si="184"/>
        <v>#REF!</v>
      </c>
      <c r="AC108" s="87" t="e">
        <f t="shared" si="184"/>
        <v>#REF!</v>
      </c>
      <c r="AD108" s="87" t="e">
        <f t="shared" si="184"/>
        <v>#REF!</v>
      </c>
      <c r="AE108" s="87" t="e">
        <f t="shared" si="184"/>
        <v>#REF!</v>
      </c>
      <c r="AF108" s="87" t="e">
        <f t="shared" si="184"/>
        <v>#REF!</v>
      </c>
      <c r="AG108" s="87" t="e">
        <f t="shared" si="184"/>
        <v>#REF!</v>
      </c>
      <c r="AH108" s="87" t="e">
        <f t="shared" si="184"/>
        <v>#REF!</v>
      </c>
      <c r="AI108" s="87" t="e">
        <f t="shared" si="184"/>
        <v>#REF!</v>
      </c>
      <c r="AJ108" s="87" t="e">
        <f t="shared" si="184"/>
        <v>#REF!</v>
      </c>
      <c r="AK108" s="166" t="e">
        <f t="shared" si="184"/>
        <v>#REF!</v>
      </c>
      <c r="AL108" s="89" t="e">
        <f t="shared" si="117"/>
        <v>#REF!</v>
      </c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7"/>
    </row>
    <row r="109" spans="1:51" ht="31.2" hidden="1" x14ac:dyDescent="0.25">
      <c r="A109" s="56" t="e">
        <f t="shared" si="137"/>
        <v>#REF!</v>
      </c>
      <c r="B109" s="54" t="e">
        <f t="shared" si="114"/>
        <v>#REF!</v>
      </c>
      <c r="C109" s="54" t="e">
        <f t="shared" si="115"/>
        <v>#REF!</v>
      </c>
      <c r="D109" s="54" t="e">
        <f t="shared" si="139"/>
        <v>#REF!</v>
      </c>
      <c r="E109" s="57">
        <f t="shared" ca="1" si="140"/>
        <v>45685.476077199077</v>
      </c>
      <c r="F109" s="85"/>
      <c r="G109" s="33"/>
      <c r="H109" s="65" t="str">
        <f t="shared" si="169"/>
        <v/>
      </c>
      <c r="I109" s="58" t="str">
        <f t="shared" si="170"/>
        <v>Plants</v>
      </c>
      <c r="J109" s="162" t="s">
        <v>220</v>
      </c>
      <c r="K109" s="30"/>
      <c r="L109" s="30"/>
      <c r="M109" s="238"/>
      <c r="N109" s="238"/>
      <c r="O109" s="149" t="s">
        <v>40</v>
      </c>
      <c r="P109" s="31" t="s">
        <v>32</v>
      </c>
      <c r="Q109" s="157" t="s">
        <v>526</v>
      </c>
      <c r="R109" s="59"/>
      <c r="S109" s="97" t="str">
        <f t="shared" si="174"/>
        <v>0</v>
      </c>
      <c r="T109" s="97" t="str">
        <f t="shared" si="175"/>
        <v>0</v>
      </c>
      <c r="U109" s="97" t="str">
        <f t="shared" si="176"/>
        <v>0</v>
      </c>
      <c r="V109" s="97" t="str">
        <f t="shared" si="177"/>
        <v/>
      </c>
      <c r="W109" s="201">
        <f t="shared" si="178"/>
        <v>0</v>
      </c>
      <c r="X109" s="50"/>
      <c r="Y109" s="160" t="s">
        <v>527</v>
      </c>
      <c r="Z109" s="66"/>
      <c r="AA109" s="87" t="e">
        <f t="shared" ref="AA109:AK109" si="185">AA108</f>
        <v>#REF!</v>
      </c>
      <c r="AB109" s="87" t="e">
        <f t="shared" si="185"/>
        <v>#REF!</v>
      </c>
      <c r="AC109" s="87" t="e">
        <f t="shared" si="185"/>
        <v>#REF!</v>
      </c>
      <c r="AD109" s="87" t="e">
        <f t="shared" si="185"/>
        <v>#REF!</v>
      </c>
      <c r="AE109" s="87" t="e">
        <f t="shared" si="185"/>
        <v>#REF!</v>
      </c>
      <c r="AF109" s="87" t="e">
        <f t="shared" si="185"/>
        <v>#REF!</v>
      </c>
      <c r="AG109" s="87" t="e">
        <f t="shared" si="185"/>
        <v>#REF!</v>
      </c>
      <c r="AH109" s="87" t="e">
        <f t="shared" si="185"/>
        <v>#REF!</v>
      </c>
      <c r="AI109" s="87" t="e">
        <f t="shared" si="185"/>
        <v>#REF!</v>
      </c>
      <c r="AJ109" s="87" t="e">
        <f t="shared" si="185"/>
        <v>#REF!</v>
      </c>
      <c r="AK109" s="166" t="e">
        <f t="shared" si="185"/>
        <v>#REF!</v>
      </c>
      <c r="AL109" s="89" t="e">
        <f t="shared" si="117"/>
        <v>#REF!</v>
      </c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</row>
    <row r="110" spans="1:51" ht="31.2" x14ac:dyDescent="0.25">
      <c r="A110" s="56" t="e">
        <f t="shared" si="137"/>
        <v>#REF!</v>
      </c>
      <c r="B110" s="54" t="e">
        <f t="shared" si="114"/>
        <v>#REF!</v>
      </c>
      <c r="C110" s="54" t="e">
        <f t="shared" si="115"/>
        <v>#REF!</v>
      </c>
      <c r="D110" s="54" t="e">
        <f t="shared" si="139"/>
        <v>#REF!</v>
      </c>
      <c r="E110" s="57">
        <f t="shared" ca="1" si="140"/>
        <v>45685.476077199077</v>
      </c>
      <c r="F110" s="85"/>
      <c r="G110" s="33"/>
      <c r="H110" s="65" t="str">
        <f t="shared" si="169"/>
        <v/>
      </c>
      <c r="I110" s="58" t="str">
        <f t="shared" si="170"/>
        <v>Plants</v>
      </c>
      <c r="J110" s="162" t="s">
        <v>220</v>
      </c>
      <c r="K110" s="30"/>
      <c r="L110" s="30"/>
      <c r="M110" s="238"/>
      <c r="N110" s="238"/>
      <c r="O110" s="150" t="s">
        <v>528</v>
      </c>
      <c r="P110" s="31" t="s">
        <v>32</v>
      </c>
      <c r="Q110" s="155" t="s">
        <v>529</v>
      </c>
      <c r="R110" s="59"/>
      <c r="S110" s="97" t="str">
        <f t="shared" si="174"/>
        <v>0</v>
      </c>
      <c r="T110" s="97" t="str">
        <f t="shared" si="175"/>
        <v>0</v>
      </c>
      <c r="U110" s="97" t="str">
        <f t="shared" si="176"/>
        <v>0</v>
      </c>
      <c r="V110" s="97" t="str">
        <f t="shared" si="177"/>
        <v/>
      </c>
      <c r="W110" s="201">
        <f t="shared" si="178"/>
        <v>0</v>
      </c>
      <c r="X110" s="32"/>
      <c r="Y110" s="92" t="s">
        <v>530</v>
      </c>
      <c r="Z110" s="66"/>
      <c r="AA110" s="87" t="e">
        <f t="shared" ref="AA110:AL125" si="186">AA109</f>
        <v>#REF!</v>
      </c>
      <c r="AB110" s="87" t="e">
        <f t="shared" si="186"/>
        <v>#REF!</v>
      </c>
      <c r="AC110" s="87" t="e">
        <f t="shared" si="186"/>
        <v>#REF!</v>
      </c>
      <c r="AD110" s="87" t="e">
        <f t="shared" si="186"/>
        <v>#REF!</v>
      </c>
      <c r="AE110" s="87" t="e">
        <f t="shared" si="186"/>
        <v>#REF!</v>
      </c>
      <c r="AF110" s="87" t="e">
        <f t="shared" si="186"/>
        <v>#REF!</v>
      </c>
      <c r="AG110" s="87" t="e">
        <f t="shared" si="186"/>
        <v>#REF!</v>
      </c>
      <c r="AH110" s="87" t="e">
        <f t="shared" si="186"/>
        <v>#REF!</v>
      </c>
      <c r="AI110" s="87" t="e">
        <f t="shared" si="186"/>
        <v>#REF!</v>
      </c>
      <c r="AJ110" s="87" t="e">
        <f t="shared" si="186"/>
        <v>#REF!</v>
      </c>
      <c r="AK110" s="166" t="e">
        <f t="shared" si="186"/>
        <v>#REF!</v>
      </c>
      <c r="AL110" s="89" t="e">
        <f t="shared" si="186"/>
        <v>#REF!</v>
      </c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</row>
    <row r="111" spans="1:51" x14ac:dyDescent="0.25">
      <c r="A111" s="56" t="e">
        <f t="shared" si="137"/>
        <v>#REF!</v>
      </c>
      <c r="B111" s="54" t="e">
        <f t="shared" ref="B111:B166" si="187">IF(A110&lt;&gt;A111,B110+1,B110)</f>
        <v>#REF!</v>
      </c>
      <c r="C111" s="54" t="e">
        <f t="shared" ref="C111:C166" si="188">CONCATENATE(B111,"-",A111)</f>
        <v>#REF!</v>
      </c>
      <c r="D111" s="54" t="e">
        <f t="shared" si="139"/>
        <v>#REF!</v>
      </c>
      <c r="E111" s="57">
        <f t="shared" ca="1" si="140"/>
        <v>45685.476077199077</v>
      </c>
      <c r="F111" s="85"/>
      <c r="G111" s="33"/>
      <c r="H111" s="65" t="str">
        <f t="shared" si="169"/>
        <v/>
      </c>
      <c r="I111" s="58" t="str">
        <f t="shared" si="170"/>
        <v>Plants</v>
      </c>
      <c r="J111" s="162" t="s">
        <v>220</v>
      </c>
      <c r="K111" s="30"/>
      <c r="L111" s="30"/>
      <c r="M111" s="238"/>
      <c r="N111" s="238"/>
      <c r="O111" s="150" t="s">
        <v>531</v>
      </c>
      <c r="P111" s="31" t="s">
        <v>32</v>
      </c>
      <c r="Q111" s="155" t="s">
        <v>532</v>
      </c>
      <c r="R111" s="59"/>
      <c r="S111" s="97" t="str">
        <f t="shared" si="174"/>
        <v>0</v>
      </c>
      <c r="T111" s="97" t="str">
        <f t="shared" si="175"/>
        <v>0</v>
      </c>
      <c r="U111" s="97" t="str">
        <f t="shared" si="176"/>
        <v>0</v>
      </c>
      <c r="V111" s="97" t="str">
        <f t="shared" si="177"/>
        <v/>
      </c>
      <c r="W111" s="201">
        <f t="shared" si="178"/>
        <v>0</v>
      </c>
      <c r="X111" s="32"/>
      <c r="Y111" s="92" t="s">
        <v>533</v>
      </c>
      <c r="Z111" s="66"/>
      <c r="AA111" s="87" t="e">
        <f t="shared" ref="AA111:AK111" si="189">AA110</f>
        <v>#REF!</v>
      </c>
      <c r="AB111" s="87" t="e">
        <f t="shared" si="189"/>
        <v>#REF!</v>
      </c>
      <c r="AC111" s="87" t="e">
        <f t="shared" si="189"/>
        <v>#REF!</v>
      </c>
      <c r="AD111" s="87" t="e">
        <f t="shared" si="189"/>
        <v>#REF!</v>
      </c>
      <c r="AE111" s="87" t="e">
        <f t="shared" si="189"/>
        <v>#REF!</v>
      </c>
      <c r="AF111" s="87" t="e">
        <f t="shared" si="189"/>
        <v>#REF!</v>
      </c>
      <c r="AG111" s="87" t="e">
        <f t="shared" si="189"/>
        <v>#REF!</v>
      </c>
      <c r="AH111" s="87" t="e">
        <f t="shared" si="189"/>
        <v>#REF!</v>
      </c>
      <c r="AI111" s="87" t="e">
        <f t="shared" si="189"/>
        <v>#REF!</v>
      </c>
      <c r="AJ111" s="87" t="e">
        <f t="shared" si="189"/>
        <v>#REF!</v>
      </c>
      <c r="AK111" s="166" t="e">
        <f t="shared" si="189"/>
        <v>#REF!</v>
      </c>
      <c r="AL111" s="89" t="e">
        <f t="shared" si="186"/>
        <v>#REF!</v>
      </c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</row>
    <row r="112" spans="1:51" x14ac:dyDescent="0.25">
      <c r="A112" s="56" t="e">
        <f t="shared" si="137"/>
        <v>#REF!</v>
      </c>
      <c r="B112" s="54" t="e">
        <f t="shared" si="187"/>
        <v>#REF!</v>
      </c>
      <c r="C112" s="54" t="e">
        <f t="shared" si="188"/>
        <v>#REF!</v>
      </c>
      <c r="D112" s="54" t="e">
        <f t="shared" si="139"/>
        <v>#REF!</v>
      </c>
      <c r="E112" s="57">
        <f t="shared" ca="1" si="140"/>
        <v>45685.476077199077</v>
      </c>
      <c r="F112" s="85"/>
      <c r="G112" s="33"/>
      <c r="H112" s="65" t="str">
        <f t="shared" si="169"/>
        <v/>
      </c>
      <c r="I112" s="58" t="str">
        <f t="shared" si="170"/>
        <v>Plants</v>
      </c>
      <c r="J112" s="162" t="s">
        <v>220</v>
      </c>
      <c r="K112" s="30"/>
      <c r="L112" s="30"/>
      <c r="M112" s="238"/>
      <c r="N112" s="238"/>
      <c r="O112" s="150" t="s">
        <v>534</v>
      </c>
      <c r="P112" s="31" t="s">
        <v>32</v>
      </c>
      <c r="Q112" s="155" t="s">
        <v>535</v>
      </c>
      <c r="R112" s="59"/>
      <c r="S112" s="97" t="str">
        <f t="shared" si="174"/>
        <v>0</v>
      </c>
      <c r="T112" s="97" t="str">
        <f t="shared" si="175"/>
        <v>0</v>
      </c>
      <c r="U112" s="97" t="str">
        <f t="shared" si="176"/>
        <v>0</v>
      </c>
      <c r="V112" s="97" t="str">
        <f t="shared" si="177"/>
        <v/>
      </c>
      <c r="W112" s="201">
        <f t="shared" si="178"/>
        <v>0</v>
      </c>
      <c r="X112" s="32"/>
      <c r="Y112" s="92" t="s">
        <v>536</v>
      </c>
      <c r="Z112" s="66"/>
      <c r="AA112" s="87" t="e">
        <f t="shared" ref="AA112:AK112" si="190">AA111</f>
        <v>#REF!</v>
      </c>
      <c r="AB112" s="87" t="e">
        <f t="shared" si="190"/>
        <v>#REF!</v>
      </c>
      <c r="AC112" s="87" t="e">
        <f t="shared" si="190"/>
        <v>#REF!</v>
      </c>
      <c r="AD112" s="87" t="e">
        <f t="shared" si="190"/>
        <v>#REF!</v>
      </c>
      <c r="AE112" s="87" t="e">
        <f t="shared" si="190"/>
        <v>#REF!</v>
      </c>
      <c r="AF112" s="87" t="e">
        <f t="shared" si="190"/>
        <v>#REF!</v>
      </c>
      <c r="AG112" s="87" t="e">
        <f t="shared" si="190"/>
        <v>#REF!</v>
      </c>
      <c r="AH112" s="87" t="e">
        <f t="shared" si="190"/>
        <v>#REF!</v>
      </c>
      <c r="AI112" s="87" t="e">
        <f t="shared" si="190"/>
        <v>#REF!</v>
      </c>
      <c r="AJ112" s="87" t="e">
        <f t="shared" si="190"/>
        <v>#REF!</v>
      </c>
      <c r="AK112" s="166" t="e">
        <f t="shared" si="190"/>
        <v>#REF!</v>
      </c>
      <c r="AL112" s="89" t="e">
        <f t="shared" si="186"/>
        <v>#REF!</v>
      </c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</row>
    <row r="113" spans="1:51" x14ac:dyDescent="0.25">
      <c r="A113" s="56" t="e">
        <f t="shared" si="137"/>
        <v>#REF!</v>
      </c>
      <c r="B113" s="54" t="e">
        <f t="shared" si="187"/>
        <v>#REF!</v>
      </c>
      <c r="C113" s="54" t="e">
        <f t="shared" si="188"/>
        <v>#REF!</v>
      </c>
      <c r="D113" s="54" t="e">
        <f t="shared" si="139"/>
        <v>#REF!</v>
      </c>
      <c r="E113" s="57">
        <f t="shared" ca="1" si="140"/>
        <v>45685.476077199077</v>
      </c>
      <c r="F113" s="85"/>
      <c r="G113" s="33"/>
      <c r="H113" s="65" t="str">
        <f t="shared" si="169"/>
        <v/>
      </c>
      <c r="I113" s="58" t="str">
        <f t="shared" si="170"/>
        <v>Plants</v>
      </c>
      <c r="J113" s="162" t="s">
        <v>220</v>
      </c>
      <c r="K113" s="30"/>
      <c r="L113" s="30"/>
      <c r="M113" s="238"/>
      <c r="N113" s="238"/>
      <c r="O113" s="149" t="s">
        <v>537</v>
      </c>
      <c r="P113" s="31" t="s">
        <v>32</v>
      </c>
      <c r="Q113" s="155" t="s">
        <v>538</v>
      </c>
      <c r="R113" s="59"/>
      <c r="S113" s="97" t="str">
        <f t="shared" si="174"/>
        <v>0</v>
      </c>
      <c r="T113" s="97" t="str">
        <f t="shared" si="175"/>
        <v>0</v>
      </c>
      <c r="U113" s="97" t="str">
        <f t="shared" si="176"/>
        <v>0</v>
      </c>
      <c r="V113" s="97" t="str">
        <f t="shared" si="177"/>
        <v/>
      </c>
      <c r="W113" s="201">
        <f t="shared" si="178"/>
        <v>0</v>
      </c>
      <c r="X113" s="32"/>
      <c r="Y113" s="92" t="s">
        <v>539</v>
      </c>
      <c r="Z113" s="66"/>
      <c r="AA113" s="87" t="e">
        <f t="shared" ref="AA113:AK113" si="191">AA112</f>
        <v>#REF!</v>
      </c>
      <c r="AB113" s="87" t="e">
        <f t="shared" si="191"/>
        <v>#REF!</v>
      </c>
      <c r="AC113" s="87" t="e">
        <f t="shared" si="191"/>
        <v>#REF!</v>
      </c>
      <c r="AD113" s="87" t="e">
        <f t="shared" si="191"/>
        <v>#REF!</v>
      </c>
      <c r="AE113" s="87" t="e">
        <f t="shared" si="191"/>
        <v>#REF!</v>
      </c>
      <c r="AF113" s="87" t="e">
        <f t="shared" si="191"/>
        <v>#REF!</v>
      </c>
      <c r="AG113" s="87" t="e">
        <f t="shared" si="191"/>
        <v>#REF!</v>
      </c>
      <c r="AH113" s="87" t="e">
        <f t="shared" si="191"/>
        <v>#REF!</v>
      </c>
      <c r="AI113" s="87" t="e">
        <f t="shared" si="191"/>
        <v>#REF!</v>
      </c>
      <c r="AJ113" s="87" t="e">
        <f t="shared" si="191"/>
        <v>#REF!</v>
      </c>
      <c r="AK113" s="166" t="e">
        <f t="shared" si="191"/>
        <v>#REF!</v>
      </c>
      <c r="AL113" s="89" t="e">
        <f t="shared" si="186"/>
        <v>#REF!</v>
      </c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</row>
    <row r="114" spans="1:51" x14ac:dyDescent="0.25">
      <c r="A114" s="56" t="e">
        <f t="shared" si="137"/>
        <v>#REF!</v>
      </c>
      <c r="B114" s="54" t="e">
        <f t="shared" si="187"/>
        <v>#REF!</v>
      </c>
      <c r="C114" s="54" t="e">
        <f t="shared" si="188"/>
        <v>#REF!</v>
      </c>
      <c r="D114" s="54" t="e">
        <f t="shared" si="139"/>
        <v>#REF!</v>
      </c>
      <c r="E114" s="57">
        <f t="shared" ca="1" si="140"/>
        <v>45685.476077199077</v>
      </c>
      <c r="F114" s="85"/>
      <c r="G114" s="33"/>
      <c r="H114" s="65" t="str">
        <f t="shared" si="169"/>
        <v/>
      </c>
      <c r="I114" s="58" t="str">
        <f t="shared" si="170"/>
        <v>Plants</v>
      </c>
      <c r="J114" s="162" t="s">
        <v>220</v>
      </c>
      <c r="K114" s="30"/>
      <c r="L114" s="30"/>
      <c r="M114" s="238"/>
      <c r="N114" s="238"/>
      <c r="O114" s="149" t="s">
        <v>540</v>
      </c>
      <c r="P114" s="31" t="s">
        <v>32</v>
      </c>
      <c r="Q114" s="155" t="s">
        <v>541</v>
      </c>
      <c r="R114" s="59"/>
      <c r="S114" s="97" t="str">
        <f t="shared" si="174"/>
        <v>0</v>
      </c>
      <c r="T114" s="97" t="str">
        <f t="shared" si="175"/>
        <v>0</v>
      </c>
      <c r="U114" s="97" t="str">
        <f t="shared" si="176"/>
        <v>0</v>
      </c>
      <c r="V114" s="97" t="str">
        <f t="shared" si="177"/>
        <v/>
      </c>
      <c r="W114" s="201">
        <f t="shared" si="178"/>
        <v>0</v>
      </c>
      <c r="X114" s="32"/>
      <c r="Y114" s="92" t="s">
        <v>542</v>
      </c>
      <c r="Z114" s="66"/>
      <c r="AA114" s="87" t="e">
        <f t="shared" ref="AA114:AK114" si="192">AA113</f>
        <v>#REF!</v>
      </c>
      <c r="AB114" s="87" t="e">
        <f t="shared" si="192"/>
        <v>#REF!</v>
      </c>
      <c r="AC114" s="87" t="e">
        <f t="shared" si="192"/>
        <v>#REF!</v>
      </c>
      <c r="AD114" s="87" t="e">
        <f t="shared" si="192"/>
        <v>#REF!</v>
      </c>
      <c r="AE114" s="87" t="e">
        <f t="shared" si="192"/>
        <v>#REF!</v>
      </c>
      <c r="AF114" s="87" t="e">
        <f t="shared" si="192"/>
        <v>#REF!</v>
      </c>
      <c r="AG114" s="87" t="e">
        <f t="shared" si="192"/>
        <v>#REF!</v>
      </c>
      <c r="AH114" s="87" t="e">
        <f t="shared" si="192"/>
        <v>#REF!</v>
      </c>
      <c r="AI114" s="87" t="e">
        <f t="shared" si="192"/>
        <v>#REF!</v>
      </c>
      <c r="AJ114" s="87" t="e">
        <f t="shared" si="192"/>
        <v>#REF!</v>
      </c>
      <c r="AK114" s="166" t="e">
        <f t="shared" si="192"/>
        <v>#REF!</v>
      </c>
      <c r="AL114" s="89" t="e">
        <f t="shared" si="186"/>
        <v>#REF!</v>
      </c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37"/>
    </row>
    <row r="115" spans="1:51" ht="46.8" hidden="1" x14ac:dyDescent="0.25">
      <c r="A115" s="56" t="e">
        <f t="shared" si="137"/>
        <v>#REF!</v>
      </c>
      <c r="B115" s="54" t="e">
        <f t="shared" si="187"/>
        <v>#REF!</v>
      </c>
      <c r="C115" s="54" t="e">
        <f t="shared" si="188"/>
        <v>#REF!</v>
      </c>
      <c r="D115" s="54" t="e">
        <f t="shared" si="139"/>
        <v>#REF!</v>
      </c>
      <c r="E115" s="57">
        <f t="shared" ca="1" si="140"/>
        <v>45685.476077199077</v>
      </c>
      <c r="F115" s="85"/>
      <c r="G115" s="33"/>
      <c r="H115" s="65" t="str">
        <f t="shared" si="169"/>
        <v/>
      </c>
      <c r="I115" s="58" t="str">
        <f t="shared" si="170"/>
        <v>Plants</v>
      </c>
      <c r="J115" s="162" t="s">
        <v>220</v>
      </c>
      <c r="K115" s="30"/>
      <c r="L115" s="30"/>
      <c r="M115" s="238"/>
      <c r="N115" s="238"/>
      <c r="O115" s="169" t="s">
        <v>543</v>
      </c>
      <c r="P115" s="31" t="s">
        <v>32</v>
      </c>
      <c r="Q115" s="157" t="s">
        <v>544</v>
      </c>
      <c r="R115" s="59"/>
      <c r="S115" s="97" t="str">
        <f t="shared" si="174"/>
        <v>0</v>
      </c>
      <c r="T115" s="97" t="str">
        <f t="shared" si="175"/>
        <v>0</v>
      </c>
      <c r="U115" s="97" t="str">
        <f t="shared" si="176"/>
        <v>0</v>
      </c>
      <c r="V115" s="97" t="str">
        <f t="shared" si="177"/>
        <v/>
      </c>
      <c r="W115" s="201">
        <f t="shared" si="178"/>
        <v>0</v>
      </c>
      <c r="X115" s="50"/>
      <c r="Y115" s="92" t="s">
        <v>545</v>
      </c>
      <c r="Z115" s="66"/>
      <c r="AA115" s="87" t="e">
        <f t="shared" ref="AA115:AK115" si="193">AA114</f>
        <v>#REF!</v>
      </c>
      <c r="AB115" s="87" t="e">
        <f t="shared" si="193"/>
        <v>#REF!</v>
      </c>
      <c r="AC115" s="87" t="e">
        <f t="shared" si="193"/>
        <v>#REF!</v>
      </c>
      <c r="AD115" s="87" t="e">
        <f t="shared" si="193"/>
        <v>#REF!</v>
      </c>
      <c r="AE115" s="87" t="e">
        <f t="shared" si="193"/>
        <v>#REF!</v>
      </c>
      <c r="AF115" s="87" t="e">
        <f t="shared" si="193"/>
        <v>#REF!</v>
      </c>
      <c r="AG115" s="87" t="e">
        <f t="shared" si="193"/>
        <v>#REF!</v>
      </c>
      <c r="AH115" s="87" t="e">
        <f t="shared" si="193"/>
        <v>#REF!</v>
      </c>
      <c r="AI115" s="87" t="e">
        <f t="shared" si="193"/>
        <v>#REF!</v>
      </c>
      <c r="AJ115" s="87" t="e">
        <f t="shared" si="193"/>
        <v>#REF!</v>
      </c>
      <c r="AK115" s="166" t="e">
        <f t="shared" si="193"/>
        <v>#REF!</v>
      </c>
      <c r="AL115" s="89" t="e">
        <f t="shared" si="186"/>
        <v>#REF!</v>
      </c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</row>
    <row r="116" spans="1:51" ht="31.2" x14ac:dyDescent="0.25">
      <c r="A116" s="56" t="e">
        <f t="shared" si="137"/>
        <v>#REF!</v>
      </c>
      <c r="B116" s="54" t="e">
        <f t="shared" si="187"/>
        <v>#REF!</v>
      </c>
      <c r="C116" s="54" t="e">
        <f t="shared" si="188"/>
        <v>#REF!</v>
      </c>
      <c r="D116" s="54" t="e">
        <f t="shared" si="139"/>
        <v>#REF!</v>
      </c>
      <c r="E116" s="57">
        <f t="shared" ca="1" si="140"/>
        <v>45685.476077199077</v>
      </c>
      <c r="F116" s="85"/>
      <c r="G116" s="33"/>
      <c r="H116" s="65" t="str">
        <f t="shared" si="169"/>
        <v/>
      </c>
      <c r="I116" s="58" t="str">
        <f t="shared" si="170"/>
        <v>Plants</v>
      </c>
      <c r="J116" s="162" t="s">
        <v>220</v>
      </c>
      <c r="K116" s="30"/>
      <c r="L116" s="30"/>
      <c r="M116" s="238"/>
      <c r="N116" s="238"/>
      <c r="O116" s="149" t="s">
        <v>546</v>
      </c>
      <c r="P116" s="31" t="s">
        <v>32</v>
      </c>
      <c r="Q116" s="155" t="s">
        <v>547</v>
      </c>
      <c r="R116" s="59"/>
      <c r="S116" s="97" t="str">
        <f t="shared" si="174"/>
        <v>0</v>
      </c>
      <c r="T116" s="97" t="str">
        <f t="shared" si="175"/>
        <v>0</v>
      </c>
      <c r="U116" s="97" t="str">
        <f t="shared" si="176"/>
        <v>0</v>
      </c>
      <c r="V116" s="97" t="str">
        <f t="shared" si="177"/>
        <v/>
      </c>
      <c r="W116" s="201">
        <f t="shared" si="178"/>
        <v>0</v>
      </c>
      <c r="X116" s="32"/>
      <c r="Y116" s="92" t="s">
        <v>548</v>
      </c>
      <c r="Z116" s="66"/>
      <c r="AA116" s="87" t="e">
        <f t="shared" ref="AA116:AK116" si="194">AA115</f>
        <v>#REF!</v>
      </c>
      <c r="AB116" s="87" t="e">
        <f t="shared" si="194"/>
        <v>#REF!</v>
      </c>
      <c r="AC116" s="87" t="e">
        <f t="shared" si="194"/>
        <v>#REF!</v>
      </c>
      <c r="AD116" s="87" t="e">
        <f t="shared" si="194"/>
        <v>#REF!</v>
      </c>
      <c r="AE116" s="87" t="e">
        <f t="shared" si="194"/>
        <v>#REF!</v>
      </c>
      <c r="AF116" s="87" t="e">
        <f t="shared" si="194"/>
        <v>#REF!</v>
      </c>
      <c r="AG116" s="87" t="e">
        <f t="shared" si="194"/>
        <v>#REF!</v>
      </c>
      <c r="AH116" s="87" t="e">
        <f t="shared" si="194"/>
        <v>#REF!</v>
      </c>
      <c r="AI116" s="87" t="e">
        <f t="shared" si="194"/>
        <v>#REF!</v>
      </c>
      <c r="AJ116" s="87" t="e">
        <f t="shared" si="194"/>
        <v>#REF!</v>
      </c>
      <c r="AK116" s="166" t="e">
        <f t="shared" si="194"/>
        <v>#REF!</v>
      </c>
      <c r="AL116" s="89" t="e">
        <f t="shared" si="186"/>
        <v>#REF!</v>
      </c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</row>
    <row r="117" spans="1:51" x14ac:dyDescent="0.25">
      <c r="A117" s="56" t="e">
        <f t="shared" si="137"/>
        <v>#REF!</v>
      </c>
      <c r="B117" s="54" t="e">
        <f t="shared" si="187"/>
        <v>#REF!</v>
      </c>
      <c r="C117" s="54" t="e">
        <f t="shared" si="188"/>
        <v>#REF!</v>
      </c>
      <c r="D117" s="54" t="e">
        <f t="shared" si="139"/>
        <v>#REF!</v>
      </c>
      <c r="E117" s="57">
        <f t="shared" ca="1" si="140"/>
        <v>45685.476077199077</v>
      </c>
      <c r="F117" s="85"/>
      <c r="G117" s="33"/>
      <c r="H117" s="65" t="str">
        <f t="shared" si="169"/>
        <v/>
      </c>
      <c r="I117" s="58" t="str">
        <f t="shared" si="170"/>
        <v>Plants</v>
      </c>
      <c r="J117" s="162" t="s">
        <v>220</v>
      </c>
      <c r="K117" s="30"/>
      <c r="L117" s="30"/>
      <c r="M117" s="238"/>
      <c r="N117" s="238"/>
      <c r="O117" s="149" t="s">
        <v>549</v>
      </c>
      <c r="P117" s="31" t="s">
        <v>32</v>
      </c>
      <c r="Q117" s="81" t="s">
        <v>550</v>
      </c>
      <c r="R117" s="77"/>
      <c r="S117" s="97" t="str">
        <f t="shared" si="174"/>
        <v>0</v>
      </c>
      <c r="T117" s="97" t="str">
        <f t="shared" si="175"/>
        <v>0</v>
      </c>
      <c r="U117" s="97" t="str">
        <f t="shared" si="176"/>
        <v>0</v>
      </c>
      <c r="V117" s="97" t="str">
        <f t="shared" si="177"/>
        <v/>
      </c>
      <c r="W117" s="201">
        <f t="shared" si="178"/>
        <v>0</v>
      </c>
      <c r="X117" s="32"/>
      <c r="Y117" s="92" t="s">
        <v>551</v>
      </c>
      <c r="Z117" s="66"/>
      <c r="AA117" s="87" t="e">
        <f t="shared" ref="AA117:AK117" si="195">AA116</f>
        <v>#REF!</v>
      </c>
      <c r="AB117" s="87" t="e">
        <f t="shared" si="195"/>
        <v>#REF!</v>
      </c>
      <c r="AC117" s="87" t="e">
        <f t="shared" si="195"/>
        <v>#REF!</v>
      </c>
      <c r="AD117" s="87" t="e">
        <f t="shared" si="195"/>
        <v>#REF!</v>
      </c>
      <c r="AE117" s="87" t="e">
        <f t="shared" si="195"/>
        <v>#REF!</v>
      </c>
      <c r="AF117" s="87" t="e">
        <f t="shared" si="195"/>
        <v>#REF!</v>
      </c>
      <c r="AG117" s="87" t="e">
        <f t="shared" si="195"/>
        <v>#REF!</v>
      </c>
      <c r="AH117" s="87" t="e">
        <f t="shared" si="195"/>
        <v>#REF!</v>
      </c>
      <c r="AI117" s="87" t="e">
        <f t="shared" si="195"/>
        <v>#REF!</v>
      </c>
      <c r="AJ117" s="87" t="e">
        <f t="shared" si="195"/>
        <v>#REF!</v>
      </c>
      <c r="AK117" s="166" t="e">
        <f t="shared" si="195"/>
        <v>#REF!</v>
      </c>
      <c r="AL117" s="89" t="e">
        <f t="shared" si="186"/>
        <v>#REF!</v>
      </c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</row>
    <row r="118" spans="1:51" ht="31.2" hidden="1" x14ac:dyDescent="0.25">
      <c r="A118" s="56" t="e">
        <f t="shared" si="137"/>
        <v>#REF!</v>
      </c>
      <c r="B118" s="54" t="e">
        <f t="shared" si="187"/>
        <v>#REF!</v>
      </c>
      <c r="C118" s="54" t="e">
        <f t="shared" si="188"/>
        <v>#REF!</v>
      </c>
      <c r="D118" s="54" t="e">
        <f t="shared" si="139"/>
        <v>#REF!</v>
      </c>
      <c r="E118" s="57">
        <f t="shared" ca="1" si="140"/>
        <v>45685.476077199077</v>
      </c>
      <c r="F118" s="85"/>
      <c r="G118" s="33"/>
      <c r="H118" s="65" t="str">
        <f t="shared" si="169"/>
        <v/>
      </c>
      <c r="I118" s="58" t="str">
        <f t="shared" si="170"/>
        <v>Plants</v>
      </c>
      <c r="J118" s="162" t="s">
        <v>220</v>
      </c>
      <c r="K118" s="30"/>
      <c r="L118" s="30"/>
      <c r="M118" s="238"/>
      <c r="N118" s="238"/>
      <c r="O118" s="149" t="s">
        <v>552</v>
      </c>
      <c r="P118" s="31" t="s">
        <v>32</v>
      </c>
      <c r="Q118" s="155" t="s">
        <v>553</v>
      </c>
      <c r="R118" s="59"/>
      <c r="S118" s="97" t="str">
        <f t="shared" si="174"/>
        <v>0</v>
      </c>
      <c r="T118" s="97" t="str">
        <f t="shared" si="175"/>
        <v>0</v>
      </c>
      <c r="U118" s="97" t="str">
        <f t="shared" si="176"/>
        <v>0</v>
      </c>
      <c r="V118" s="97" t="str">
        <f t="shared" si="177"/>
        <v/>
      </c>
      <c r="W118" s="201">
        <f t="shared" si="178"/>
        <v>0</v>
      </c>
      <c r="X118" s="32"/>
      <c r="Y118" s="92" t="s">
        <v>554</v>
      </c>
      <c r="Z118" s="66"/>
      <c r="AA118" s="87" t="e">
        <f t="shared" ref="AA118:AK118" si="196">AA117</f>
        <v>#REF!</v>
      </c>
      <c r="AB118" s="87" t="e">
        <f t="shared" si="196"/>
        <v>#REF!</v>
      </c>
      <c r="AC118" s="87" t="e">
        <f t="shared" si="196"/>
        <v>#REF!</v>
      </c>
      <c r="AD118" s="87" t="e">
        <f t="shared" si="196"/>
        <v>#REF!</v>
      </c>
      <c r="AE118" s="87" t="e">
        <f t="shared" si="196"/>
        <v>#REF!</v>
      </c>
      <c r="AF118" s="87" t="e">
        <f t="shared" si="196"/>
        <v>#REF!</v>
      </c>
      <c r="AG118" s="87" t="e">
        <f t="shared" si="196"/>
        <v>#REF!</v>
      </c>
      <c r="AH118" s="87" t="e">
        <f t="shared" si="196"/>
        <v>#REF!</v>
      </c>
      <c r="AI118" s="87" t="e">
        <f t="shared" si="196"/>
        <v>#REF!</v>
      </c>
      <c r="AJ118" s="87" t="e">
        <f t="shared" si="196"/>
        <v>#REF!</v>
      </c>
      <c r="AK118" s="166" t="e">
        <f t="shared" si="196"/>
        <v>#REF!</v>
      </c>
      <c r="AL118" s="89" t="e">
        <f t="shared" si="186"/>
        <v>#REF!</v>
      </c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</row>
    <row r="119" spans="1:51" ht="31.2" hidden="1" x14ac:dyDescent="0.25">
      <c r="A119" s="56" t="e">
        <f t="shared" si="137"/>
        <v>#REF!</v>
      </c>
      <c r="B119" s="54" t="e">
        <f t="shared" si="187"/>
        <v>#REF!</v>
      </c>
      <c r="C119" s="54" t="e">
        <f t="shared" si="188"/>
        <v>#REF!</v>
      </c>
      <c r="D119" s="54" t="e">
        <f t="shared" si="139"/>
        <v>#REF!</v>
      </c>
      <c r="E119" s="57">
        <f t="shared" ca="1" si="140"/>
        <v>45685.476077199077</v>
      </c>
      <c r="F119" s="85"/>
      <c r="G119" s="33"/>
      <c r="H119" s="65" t="str">
        <f t="shared" si="169"/>
        <v/>
      </c>
      <c r="I119" s="58" t="str">
        <f t="shared" si="170"/>
        <v>Plants</v>
      </c>
      <c r="J119" s="162" t="s">
        <v>220</v>
      </c>
      <c r="K119" s="30"/>
      <c r="L119" s="30"/>
      <c r="M119" s="238"/>
      <c r="N119" s="238"/>
      <c r="O119" s="150" t="s">
        <v>555</v>
      </c>
      <c r="P119" s="31" t="s">
        <v>32</v>
      </c>
      <c r="Q119" s="155" t="s">
        <v>556</v>
      </c>
      <c r="R119" s="59"/>
      <c r="S119" s="97" t="str">
        <f t="shared" si="174"/>
        <v>0</v>
      </c>
      <c r="T119" s="97" t="str">
        <f t="shared" si="175"/>
        <v>0</v>
      </c>
      <c r="U119" s="97" t="str">
        <f t="shared" si="176"/>
        <v>0</v>
      </c>
      <c r="V119" s="97" t="str">
        <f t="shared" si="177"/>
        <v/>
      </c>
      <c r="W119" s="201">
        <f t="shared" si="178"/>
        <v>0</v>
      </c>
      <c r="X119" s="32"/>
      <c r="Y119" s="92" t="s">
        <v>557</v>
      </c>
      <c r="Z119" s="77"/>
      <c r="AA119" s="87" t="e">
        <f t="shared" ref="AA119:AK119" si="197">AA118</f>
        <v>#REF!</v>
      </c>
      <c r="AB119" s="87" t="e">
        <f t="shared" si="197"/>
        <v>#REF!</v>
      </c>
      <c r="AC119" s="87" t="e">
        <f t="shared" si="197"/>
        <v>#REF!</v>
      </c>
      <c r="AD119" s="87" t="e">
        <f t="shared" si="197"/>
        <v>#REF!</v>
      </c>
      <c r="AE119" s="87" t="e">
        <f t="shared" si="197"/>
        <v>#REF!</v>
      </c>
      <c r="AF119" s="87" t="e">
        <f t="shared" si="197"/>
        <v>#REF!</v>
      </c>
      <c r="AG119" s="87" t="e">
        <f t="shared" si="197"/>
        <v>#REF!</v>
      </c>
      <c r="AH119" s="87" t="e">
        <f t="shared" si="197"/>
        <v>#REF!</v>
      </c>
      <c r="AI119" s="87" t="e">
        <f t="shared" si="197"/>
        <v>#REF!</v>
      </c>
      <c r="AJ119" s="87" t="e">
        <f t="shared" si="197"/>
        <v>#REF!</v>
      </c>
      <c r="AK119" s="166" t="e">
        <f t="shared" si="197"/>
        <v>#REF!</v>
      </c>
      <c r="AL119" s="89" t="e">
        <f t="shared" si="186"/>
        <v>#REF!</v>
      </c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</row>
    <row r="120" spans="1:51" ht="31.2" x14ac:dyDescent="0.25">
      <c r="A120" s="56" t="e">
        <f t="shared" si="137"/>
        <v>#REF!</v>
      </c>
      <c r="B120" s="54" t="e">
        <f t="shared" si="187"/>
        <v>#REF!</v>
      </c>
      <c r="C120" s="54" t="e">
        <f t="shared" si="188"/>
        <v>#REF!</v>
      </c>
      <c r="D120" s="54" t="e">
        <f t="shared" si="139"/>
        <v>#REF!</v>
      </c>
      <c r="E120" s="57">
        <f t="shared" ca="1" si="140"/>
        <v>45685.476077199077</v>
      </c>
      <c r="F120" s="85"/>
      <c r="G120" s="33"/>
      <c r="H120" s="65" t="str">
        <f t="shared" si="169"/>
        <v/>
      </c>
      <c r="I120" s="58" t="str">
        <f t="shared" si="170"/>
        <v>Plants</v>
      </c>
      <c r="J120" s="162" t="s">
        <v>220</v>
      </c>
      <c r="K120" s="30"/>
      <c r="L120" s="30"/>
      <c r="M120" s="238"/>
      <c r="N120" s="238"/>
      <c r="O120" s="149" t="s">
        <v>558</v>
      </c>
      <c r="P120" s="31" t="s">
        <v>32</v>
      </c>
      <c r="Q120" s="155" t="s">
        <v>559</v>
      </c>
      <c r="R120" s="59"/>
      <c r="S120" s="97" t="str">
        <f t="shared" si="174"/>
        <v>0</v>
      </c>
      <c r="T120" s="97" t="str">
        <f t="shared" si="175"/>
        <v>0</v>
      </c>
      <c r="U120" s="97" t="str">
        <f t="shared" si="176"/>
        <v>0</v>
      </c>
      <c r="V120" s="97" t="str">
        <f t="shared" si="177"/>
        <v/>
      </c>
      <c r="W120" s="201">
        <f t="shared" si="178"/>
        <v>0</v>
      </c>
      <c r="X120" s="32"/>
      <c r="Y120" s="92" t="s">
        <v>560</v>
      </c>
      <c r="Z120" s="66"/>
      <c r="AA120" s="87" t="e">
        <f t="shared" ref="AA120:AK120" si="198">AA119</f>
        <v>#REF!</v>
      </c>
      <c r="AB120" s="87" t="e">
        <f t="shared" si="198"/>
        <v>#REF!</v>
      </c>
      <c r="AC120" s="87" t="e">
        <f t="shared" si="198"/>
        <v>#REF!</v>
      </c>
      <c r="AD120" s="87" t="e">
        <f t="shared" si="198"/>
        <v>#REF!</v>
      </c>
      <c r="AE120" s="87" t="e">
        <f t="shared" si="198"/>
        <v>#REF!</v>
      </c>
      <c r="AF120" s="87" t="e">
        <f t="shared" si="198"/>
        <v>#REF!</v>
      </c>
      <c r="AG120" s="87" t="e">
        <f t="shared" si="198"/>
        <v>#REF!</v>
      </c>
      <c r="AH120" s="87" t="e">
        <f t="shared" si="198"/>
        <v>#REF!</v>
      </c>
      <c r="AI120" s="87" t="e">
        <f t="shared" si="198"/>
        <v>#REF!</v>
      </c>
      <c r="AJ120" s="87" t="e">
        <f t="shared" si="198"/>
        <v>#REF!</v>
      </c>
      <c r="AK120" s="166" t="e">
        <f t="shared" si="198"/>
        <v>#REF!</v>
      </c>
      <c r="AL120" s="89" t="e">
        <f t="shared" si="186"/>
        <v>#REF!</v>
      </c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</row>
    <row r="121" spans="1:51" ht="31.2" x14ac:dyDescent="0.25">
      <c r="A121" s="56" t="e">
        <f t="shared" si="137"/>
        <v>#REF!</v>
      </c>
      <c r="B121" s="54" t="e">
        <f t="shared" si="187"/>
        <v>#REF!</v>
      </c>
      <c r="C121" s="54" t="e">
        <f t="shared" si="188"/>
        <v>#REF!</v>
      </c>
      <c r="D121" s="54" t="e">
        <f t="shared" si="139"/>
        <v>#REF!</v>
      </c>
      <c r="E121" s="57">
        <f t="shared" ca="1" si="140"/>
        <v>45685.476077199077</v>
      </c>
      <c r="F121" s="85"/>
      <c r="G121" s="33"/>
      <c r="H121" s="65" t="str">
        <f t="shared" si="169"/>
        <v/>
      </c>
      <c r="I121" s="58" t="str">
        <f t="shared" si="170"/>
        <v>Plants</v>
      </c>
      <c r="J121" s="162" t="s">
        <v>220</v>
      </c>
      <c r="K121" s="30"/>
      <c r="L121" s="30"/>
      <c r="M121" s="238"/>
      <c r="N121" s="238"/>
      <c r="O121" s="149" t="s">
        <v>561</v>
      </c>
      <c r="P121" s="31" t="s">
        <v>32</v>
      </c>
      <c r="Q121" s="155" t="s">
        <v>562</v>
      </c>
      <c r="R121" s="59"/>
      <c r="S121" s="97" t="str">
        <f t="shared" si="174"/>
        <v>0</v>
      </c>
      <c r="T121" s="97" t="str">
        <f t="shared" si="175"/>
        <v>0</v>
      </c>
      <c r="U121" s="97" t="str">
        <f t="shared" si="176"/>
        <v>0</v>
      </c>
      <c r="V121" s="97" t="str">
        <f t="shared" si="177"/>
        <v/>
      </c>
      <c r="W121" s="201">
        <f t="shared" si="178"/>
        <v>0</v>
      </c>
      <c r="X121" s="32"/>
      <c r="Y121" s="92" t="s">
        <v>563</v>
      </c>
      <c r="Z121" s="66"/>
      <c r="AA121" s="87" t="e">
        <f t="shared" ref="AA121:AK121" si="199">AA120</f>
        <v>#REF!</v>
      </c>
      <c r="AB121" s="87" t="e">
        <f t="shared" si="199"/>
        <v>#REF!</v>
      </c>
      <c r="AC121" s="87" t="e">
        <f t="shared" si="199"/>
        <v>#REF!</v>
      </c>
      <c r="AD121" s="87" t="e">
        <f t="shared" si="199"/>
        <v>#REF!</v>
      </c>
      <c r="AE121" s="87" t="e">
        <f t="shared" si="199"/>
        <v>#REF!</v>
      </c>
      <c r="AF121" s="87" t="e">
        <f t="shared" si="199"/>
        <v>#REF!</v>
      </c>
      <c r="AG121" s="87" t="e">
        <f t="shared" si="199"/>
        <v>#REF!</v>
      </c>
      <c r="AH121" s="87" t="e">
        <f t="shared" si="199"/>
        <v>#REF!</v>
      </c>
      <c r="AI121" s="87" t="e">
        <f t="shared" si="199"/>
        <v>#REF!</v>
      </c>
      <c r="AJ121" s="87" t="e">
        <f t="shared" si="199"/>
        <v>#REF!</v>
      </c>
      <c r="AK121" s="166" t="e">
        <f t="shared" si="199"/>
        <v>#REF!</v>
      </c>
      <c r="AL121" s="89" t="e">
        <f t="shared" si="186"/>
        <v>#REF!</v>
      </c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37"/>
    </row>
    <row r="122" spans="1:51" ht="31.2" x14ac:dyDescent="0.25">
      <c r="A122" s="56" t="e">
        <f t="shared" si="137"/>
        <v>#REF!</v>
      </c>
      <c r="B122" s="54" t="e">
        <f t="shared" si="187"/>
        <v>#REF!</v>
      </c>
      <c r="C122" s="54" t="e">
        <f t="shared" si="188"/>
        <v>#REF!</v>
      </c>
      <c r="D122" s="54" t="e">
        <f t="shared" si="139"/>
        <v>#REF!</v>
      </c>
      <c r="E122" s="57">
        <f t="shared" ca="1" si="140"/>
        <v>45685.476077199077</v>
      </c>
      <c r="F122" s="85"/>
      <c r="G122" s="33"/>
      <c r="H122" s="65" t="str">
        <f t="shared" si="169"/>
        <v/>
      </c>
      <c r="I122" s="58" t="str">
        <f t="shared" si="170"/>
        <v>Plants</v>
      </c>
      <c r="J122" s="162" t="s">
        <v>220</v>
      </c>
      <c r="K122" s="30"/>
      <c r="L122" s="30"/>
      <c r="M122" s="238"/>
      <c r="N122" s="238"/>
      <c r="O122" s="149" t="s">
        <v>564</v>
      </c>
      <c r="P122" s="31" t="s">
        <v>32</v>
      </c>
      <c r="Q122" s="155" t="s">
        <v>565</v>
      </c>
      <c r="R122" s="59"/>
      <c r="S122" s="97" t="str">
        <f t="shared" si="174"/>
        <v>0</v>
      </c>
      <c r="T122" s="97" t="str">
        <f t="shared" si="175"/>
        <v>0</v>
      </c>
      <c r="U122" s="97" t="str">
        <f t="shared" si="176"/>
        <v>0</v>
      </c>
      <c r="V122" s="97" t="str">
        <f t="shared" si="177"/>
        <v/>
      </c>
      <c r="W122" s="201">
        <f t="shared" si="178"/>
        <v>0</v>
      </c>
      <c r="X122" s="32"/>
      <c r="Y122" s="92" t="s">
        <v>566</v>
      </c>
      <c r="Z122" s="66"/>
      <c r="AA122" s="87" t="e">
        <f t="shared" ref="AA122:AK122" si="200">AA121</f>
        <v>#REF!</v>
      </c>
      <c r="AB122" s="87" t="e">
        <f t="shared" si="200"/>
        <v>#REF!</v>
      </c>
      <c r="AC122" s="87" t="e">
        <f t="shared" si="200"/>
        <v>#REF!</v>
      </c>
      <c r="AD122" s="87" t="e">
        <f t="shared" si="200"/>
        <v>#REF!</v>
      </c>
      <c r="AE122" s="87" t="e">
        <f t="shared" si="200"/>
        <v>#REF!</v>
      </c>
      <c r="AF122" s="87" t="e">
        <f t="shared" si="200"/>
        <v>#REF!</v>
      </c>
      <c r="AG122" s="87" t="e">
        <f t="shared" si="200"/>
        <v>#REF!</v>
      </c>
      <c r="AH122" s="87" t="e">
        <f t="shared" si="200"/>
        <v>#REF!</v>
      </c>
      <c r="AI122" s="87" t="e">
        <f t="shared" si="200"/>
        <v>#REF!</v>
      </c>
      <c r="AJ122" s="87" t="e">
        <f t="shared" si="200"/>
        <v>#REF!</v>
      </c>
      <c r="AK122" s="166" t="e">
        <f t="shared" si="200"/>
        <v>#REF!</v>
      </c>
      <c r="AL122" s="89" t="e">
        <f t="shared" si="186"/>
        <v>#REF!</v>
      </c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</row>
    <row r="123" spans="1:51" x14ac:dyDescent="0.25">
      <c r="A123" s="56"/>
      <c r="B123" s="54"/>
      <c r="C123" s="54"/>
      <c r="D123" s="54"/>
      <c r="E123" s="57"/>
      <c r="F123" s="85"/>
      <c r="G123" s="33"/>
      <c r="H123" s="65" t="str">
        <f t="shared" ref="H123" si="201">IF(G123="","",G123)</f>
        <v/>
      </c>
      <c r="I123" s="58" t="str">
        <f t="shared" ref="I123" si="202">IF(P123="accessories","Accessories","Plants")</f>
        <v>Plants</v>
      </c>
      <c r="J123" s="162" t="s">
        <v>220</v>
      </c>
      <c r="K123" s="30"/>
      <c r="L123" s="30"/>
      <c r="M123" s="238"/>
      <c r="N123" s="238"/>
      <c r="O123" s="149" t="s">
        <v>14</v>
      </c>
      <c r="P123" s="31" t="s">
        <v>32</v>
      </c>
      <c r="Q123" s="241" t="s">
        <v>567</v>
      </c>
      <c r="R123" s="59"/>
      <c r="S123" s="97" t="str">
        <f t="shared" si="174"/>
        <v>0</v>
      </c>
      <c r="T123" s="97" t="str">
        <f t="shared" si="175"/>
        <v>0</v>
      </c>
      <c r="U123" s="97" t="str">
        <f t="shared" si="176"/>
        <v>0</v>
      </c>
      <c r="V123" s="97" t="str">
        <f t="shared" si="177"/>
        <v/>
      </c>
      <c r="W123" s="201">
        <f t="shared" si="178"/>
        <v>0</v>
      </c>
      <c r="X123" s="32"/>
      <c r="Y123" s="92" t="s">
        <v>568</v>
      </c>
      <c r="Z123" s="66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166"/>
      <c r="AL123" s="89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</row>
    <row r="124" spans="1:51" ht="36.6" thickBot="1" x14ac:dyDescent="0.3">
      <c r="A124" s="56" t="e">
        <f>#REF!</f>
        <v>#REF!</v>
      </c>
      <c r="B124" s="54" t="e">
        <f>IF(#REF!&lt;&gt;A124,#REF!+1,#REF!)</f>
        <v>#REF!</v>
      </c>
      <c r="C124" s="54" t="e">
        <f t="shared" si="188"/>
        <v>#REF!</v>
      </c>
      <c r="D124" s="54" t="e">
        <f>#REF!</f>
        <v>#REF!</v>
      </c>
      <c r="E124" s="57">
        <f t="shared" ca="1" si="140"/>
        <v>45685.476077199077</v>
      </c>
      <c r="F124" s="85"/>
      <c r="G124" s="98">
        <f>SUM(G40:G123)</f>
        <v>0</v>
      </c>
      <c r="H124" s="60"/>
      <c r="I124" s="60"/>
      <c r="J124" s="60"/>
      <c r="K124" s="60"/>
      <c r="L124" s="60"/>
      <c r="M124" s="60"/>
      <c r="N124" s="60"/>
      <c r="O124" s="151" t="s">
        <v>569</v>
      </c>
      <c r="P124" s="108"/>
      <c r="Q124" s="120"/>
      <c r="R124" s="121"/>
      <c r="S124" s="120"/>
      <c r="T124" s="120"/>
      <c r="U124" s="120"/>
      <c r="V124" s="120" t="str">
        <f t="shared" si="177"/>
        <v/>
      </c>
      <c r="W124" s="120"/>
      <c r="X124" s="108"/>
      <c r="Y124" s="122"/>
      <c r="Z124" s="60"/>
      <c r="AA124" s="87" t="e">
        <f>#REF!</f>
        <v>#REF!</v>
      </c>
      <c r="AB124" s="87" t="e">
        <f>#REF!</f>
        <v>#REF!</v>
      </c>
      <c r="AC124" s="87" t="e">
        <f>#REF!</f>
        <v>#REF!</v>
      </c>
      <c r="AD124" s="87" t="e">
        <f>#REF!</f>
        <v>#REF!</v>
      </c>
      <c r="AE124" s="87" t="e">
        <f>#REF!</f>
        <v>#REF!</v>
      </c>
      <c r="AF124" s="87" t="e">
        <f>#REF!</f>
        <v>#REF!</v>
      </c>
      <c r="AG124" s="87" t="e">
        <f>#REF!</f>
        <v>#REF!</v>
      </c>
      <c r="AH124" s="87" t="e">
        <f>#REF!</f>
        <v>#REF!</v>
      </c>
      <c r="AI124" s="87" t="e">
        <f>#REF!</f>
        <v>#REF!</v>
      </c>
      <c r="AJ124" s="87" t="e">
        <f>#REF!</f>
        <v>#REF!</v>
      </c>
      <c r="AK124" s="166" t="e">
        <f>#REF!</f>
        <v>#REF!</v>
      </c>
      <c r="AL124" s="89" t="e">
        <f>#REF!</f>
        <v>#REF!</v>
      </c>
      <c r="AM124" s="90"/>
      <c r="AN124" s="90"/>
      <c r="AO124" s="90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</row>
    <row r="125" spans="1:51" ht="24" thickTop="1" x14ac:dyDescent="0.25">
      <c r="A125" s="56" t="e">
        <f t="shared" si="137"/>
        <v>#REF!</v>
      </c>
      <c r="B125" s="54" t="e">
        <f t="shared" si="187"/>
        <v>#REF!</v>
      </c>
      <c r="C125" s="54" t="e">
        <f t="shared" si="188"/>
        <v>#REF!</v>
      </c>
      <c r="D125" s="54" t="e">
        <f t="shared" si="139"/>
        <v>#REF!</v>
      </c>
      <c r="E125" s="57">
        <f t="shared" ca="1" si="140"/>
        <v>45685.476077199077</v>
      </c>
      <c r="F125" s="85"/>
      <c r="G125" s="99" t="s">
        <v>570</v>
      </c>
      <c r="H125" s="99"/>
      <c r="I125" s="99"/>
      <c r="J125" s="99"/>
      <c r="K125" s="99"/>
      <c r="L125" s="99"/>
      <c r="M125" s="99"/>
      <c r="N125" s="99"/>
      <c r="O125" s="152"/>
      <c r="P125" s="101"/>
      <c r="Q125" s="102"/>
      <c r="R125" s="103"/>
      <c r="S125" s="102"/>
      <c r="T125" s="102"/>
      <c r="U125" s="102"/>
      <c r="V125" s="102" t="str">
        <f t="shared" si="177"/>
        <v/>
      </c>
      <c r="W125" s="102"/>
      <c r="X125" s="101"/>
      <c r="Y125" s="105"/>
      <c r="Z125" s="63"/>
      <c r="AA125" s="87" t="e">
        <f t="shared" ref="AA125:AK125" si="203">AA124</f>
        <v>#REF!</v>
      </c>
      <c r="AB125" s="87" t="e">
        <f t="shared" si="203"/>
        <v>#REF!</v>
      </c>
      <c r="AC125" s="87" t="e">
        <f t="shared" si="203"/>
        <v>#REF!</v>
      </c>
      <c r="AD125" s="87" t="e">
        <f t="shared" si="203"/>
        <v>#REF!</v>
      </c>
      <c r="AE125" s="87" t="e">
        <f t="shared" si="203"/>
        <v>#REF!</v>
      </c>
      <c r="AF125" s="87" t="e">
        <f t="shared" si="203"/>
        <v>#REF!</v>
      </c>
      <c r="AG125" s="87" t="e">
        <f t="shared" si="203"/>
        <v>#REF!</v>
      </c>
      <c r="AH125" s="87" t="e">
        <f t="shared" si="203"/>
        <v>#REF!</v>
      </c>
      <c r="AI125" s="87" t="e">
        <f t="shared" si="203"/>
        <v>#REF!</v>
      </c>
      <c r="AJ125" s="87" t="e">
        <f t="shared" si="203"/>
        <v>#REF!</v>
      </c>
      <c r="AK125" s="166" t="e">
        <f t="shared" si="203"/>
        <v>#REF!</v>
      </c>
      <c r="AL125" s="89" t="e">
        <f t="shared" si="186"/>
        <v>#REF!</v>
      </c>
      <c r="AM125" s="62"/>
      <c r="AN125" s="62"/>
      <c r="AO125" s="62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</row>
    <row r="126" spans="1:51" ht="31.2" x14ac:dyDescent="0.25">
      <c r="A126" s="56" t="e">
        <f t="shared" si="137"/>
        <v>#REF!</v>
      </c>
      <c r="B126" s="54" t="e">
        <f t="shared" si="187"/>
        <v>#REF!</v>
      </c>
      <c r="C126" s="54" t="e">
        <f t="shared" si="188"/>
        <v>#REF!</v>
      </c>
      <c r="D126" s="54" t="e">
        <f t="shared" si="139"/>
        <v>#REF!</v>
      </c>
      <c r="E126" s="57">
        <f t="shared" ca="1" si="140"/>
        <v>45685.476077199077</v>
      </c>
      <c r="F126" s="85"/>
      <c r="G126" s="33"/>
      <c r="H126" s="65" t="str">
        <f t="shared" ref="H126:H143" si="204">IF(G126="","",G126)</f>
        <v/>
      </c>
      <c r="I126" s="58" t="str">
        <f t="shared" ref="I126:I143" si="205">IF(P126="accessories","Accessories","Plants")</f>
        <v>Plants</v>
      </c>
      <c r="J126" s="162" t="s">
        <v>220</v>
      </c>
      <c r="K126" s="30"/>
      <c r="L126" s="30"/>
      <c r="M126" s="238"/>
      <c r="N126" s="238"/>
      <c r="O126" s="149" t="s">
        <v>571</v>
      </c>
      <c r="P126" s="31" t="s">
        <v>572</v>
      </c>
      <c r="Q126" s="155" t="s">
        <v>573</v>
      </c>
      <c r="R126" s="59"/>
      <c r="S126" s="97" t="str">
        <f t="shared" si="174"/>
        <v>0</v>
      </c>
      <c r="T126" s="97" t="str">
        <f t="shared" si="175"/>
        <v>0</v>
      </c>
      <c r="U126" s="97" t="str">
        <f t="shared" si="176"/>
        <v>0</v>
      </c>
      <c r="V126" s="97" t="str">
        <f t="shared" si="177"/>
        <v/>
      </c>
      <c r="W126" s="201">
        <f t="shared" si="178"/>
        <v>0</v>
      </c>
      <c r="X126" s="32"/>
      <c r="Y126" s="92" t="s">
        <v>574</v>
      </c>
      <c r="Z126" s="66"/>
      <c r="AA126" s="87" t="e">
        <f t="shared" ref="AA126:AL137" si="206">AA125</f>
        <v>#REF!</v>
      </c>
      <c r="AB126" s="87" t="e">
        <f t="shared" si="206"/>
        <v>#REF!</v>
      </c>
      <c r="AC126" s="87" t="e">
        <f t="shared" si="206"/>
        <v>#REF!</v>
      </c>
      <c r="AD126" s="87" t="e">
        <f t="shared" si="206"/>
        <v>#REF!</v>
      </c>
      <c r="AE126" s="87" t="e">
        <f t="shared" si="206"/>
        <v>#REF!</v>
      </c>
      <c r="AF126" s="87" t="e">
        <f t="shared" si="206"/>
        <v>#REF!</v>
      </c>
      <c r="AG126" s="87" t="e">
        <f t="shared" si="206"/>
        <v>#REF!</v>
      </c>
      <c r="AH126" s="87" t="e">
        <f t="shared" si="206"/>
        <v>#REF!</v>
      </c>
      <c r="AI126" s="87" t="e">
        <f t="shared" si="206"/>
        <v>#REF!</v>
      </c>
      <c r="AJ126" s="87" t="e">
        <f t="shared" si="206"/>
        <v>#REF!</v>
      </c>
      <c r="AK126" s="166" t="e">
        <f t="shared" si="206"/>
        <v>#REF!</v>
      </c>
      <c r="AL126" s="89" t="e">
        <f t="shared" si="206"/>
        <v>#REF!</v>
      </c>
      <c r="AM126" s="62"/>
      <c r="AN126" s="62"/>
      <c r="AO126" s="62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</row>
    <row r="127" spans="1:51" ht="31.2" x14ac:dyDescent="0.25">
      <c r="A127" s="56" t="e">
        <f t="shared" si="137"/>
        <v>#REF!</v>
      </c>
      <c r="B127" s="54" t="e">
        <f t="shared" si="187"/>
        <v>#REF!</v>
      </c>
      <c r="C127" s="54" t="e">
        <f t="shared" si="188"/>
        <v>#REF!</v>
      </c>
      <c r="D127" s="54" t="e">
        <f t="shared" si="139"/>
        <v>#REF!</v>
      </c>
      <c r="E127" s="57">
        <f t="shared" ca="1" si="140"/>
        <v>45685.476077199077</v>
      </c>
      <c r="F127" s="85"/>
      <c r="G127" s="33"/>
      <c r="H127" s="65" t="str">
        <f t="shared" si="204"/>
        <v/>
      </c>
      <c r="I127" s="58" t="str">
        <f t="shared" si="205"/>
        <v>Plants</v>
      </c>
      <c r="J127" s="162" t="s">
        <v>220</v>
      </c>
      <c r="K127" s="30"/>
      <c r="L127" s="30"/>
      <c r="M127" s="238"/>
      <c r="N127" s="238"/>
      <c r="O127" s="149" t="s">
        <v>65</v>
      </c>
      <c r="P127" s="31" t="s">
        <v>572</v>
      </c>
      <c r="Q127" s="155" t="s">
        <v>575</v>
      </c>
      <c r="R127" s="59"/>
      <c r="S127" s="97" t="str">
        <f t="shared" si="174"/>
        <v>0</v>
      </c>
      <c r="T127" s="97" t="str">
        <f t="shared" si="175"/>
        <v>0</v>
      </c>
      <c r="U127" s="97" t="str">
        <f t="shared" si="176"/>
        <v>0</v>
      </c>
      <c r="V127" s="97" t="str">
        <f t="shared" si="177"/>
        <v/>
      </c>
      <c r="W127" s="201">
        <f t="shared" si="178"/>
        <v>0</v>
      </c>
      <c r="X127" s="32"/>
      <c r="Y127" s="92" t="s">
        <v>576</v>
      </c>
      <c r="Z127" s="77"/>
      <c r="AA127" s="87" t="e">
        <f t="shared" ref="AA127:AK127" si="207">AA126</f>
        <v>#REF!</v>
      </c>
      <c r="AB127" s="87" t="e">
        <f t="shared" si="207"/>
        <v>#REF!</v>
      </c>
      <c r="AC127" s="87" t="e">
        <f t="shared" si="207"/>
        <v>#REF!</v>
      </c>
      <c r="AD127" s="87" t="e">
        <f t="shared" si="207"/>
        <v>#REF!</v>
      </c>
      <c r="AE127" s="87" t="e">
        <f t="shared" si="207"/>
        <v>#REF!</v>
      </c>
      <c r="AF127" s="87" t="e">
        <f t="shared" si="207"/>
        <v>#REF!</v>
      </c>
      <c r="AG127" s="87" t="e">
        <f t="shared" si="207"/>
        <v>#REF!</v>
      </c>
      <c r="AH127" s="87" t="e">
        <f t="shared" si="207"/>
        <v>#REF!</v>
      </c>
      <c r="AI127" s="87" t="e">
        <f t="shared" si="207"/>
        <v>#REF!</v>
      </c>
      <c r="AJ127" s="87" t="e">
        <f t="shared" si="207"/>
        <v>#REF!</v>
      </c>
      <c r="AK127" s="166" t="e">
        <f t="shared" si="207"/>
        <v>#REF!</v>
      </c>
      <c r="AL127" s="89" t="e">
        <f t="shared" si="206"/>
        <v>#REF!</v>
      </c>
      <c r="AP127" s="137"/>
      <c r="AQ127" s="137"/>
      <c r="AR127" s="137"/>
      <c r="AS127" s="137"/>
      <c r="AT127" s="137"/>
      <c r="AU127" s="137"/>
      <c r="AV127" s="137"/>
      <c r="AW127" s="137"/>
      <c r="AX127" s="137"/>
      <c r="AY127" s="137"/>
    </row>
    <row r="128" spans="1:51" ht="31.2" x14ac:dyDescent="0.25">
      <c r="A128" s="56" t="e">
        <f>#REF!</f>
        <v>#REF!</v>
      </c>
      <c r="B128" s="54" t="e">
        <f>IF(#REF!&lt;&gt;A128,#REF!+1,#REF!)</f>
        <v>#REF!</v>
      </c>
      <c r="C128" s="54" t="e">
        <f t="shared" si="188"/>
        <v>#REF!</v>
      </c>
      <c r="D128" s="54" t="e">
        <f>#REF!</f>
        <v>#REF!</v>
      </c>
      <c r="E128" s="57">
        <f t="shared" ca="1" si="140"/>
        <v>45685.476077199077</v>
      </c>
      <c r="F128" s="85"/>
      <c r="G128" s="33"/>
      <c r="H128" s="65" t="str">
        <f t="shared" si="204"/>
        <v/>
      </c>
      <c r="I128" s="58" t="str">
        <f t="shared" si="205"/>
        <v>Plants</v>
      </c>
      <c r="J128" s="162" t="s">
        <v>220</v>
      </c>
      <c r="K128" s="30"/>
      <c r="L128" s="30"/>
      <c r="M128" s="238"/>
      <c r="N128" s="238"/>
      <c r="O128" s="149" t="s">
        <v>577</v>
      </c>
      <c r="P128" s="31" t="s">
        <v>572</v>
      </c>
      <c r="Q128" s="155" t="s">
        <v>578</v>
      </c>
      <c r="R128" s="59"/>
      <c r="S128" s="97" t="str">
        <f t="shared" si="174"/>
        <v>0</v>
      </c>
      <c r="T128" s="97" t="str">
        <f t="shared" si="175"/>
        <v>0</v>
      </c>
      <c r="U128" s="97" t="str">
        <f t="shared" si="176"/>
        <v>0</v>
      </c>
      <c r="V128" s="97" t="str">
        <f t="shared" si="177"/>
        <v/>
      </c>
      <c r="W128" s="201">
        <f t="shared" si="178"/>
        <v>0</v>
      </c>
      <c r="X128" s="32"/>
      <c r="Y128" s="92" t="s">
        <v>579</v>
      </c>
      <c r="Z128" s="66"/>
      <c r="AA128" s="87" t="e">
        <f>#REF!</f>
        <v>#REF!</v>
      </c>
      <c r="AB128" s="87" t="e">
        <f>#REF!</f>
        <v>#REF!</v>
      </c>
      <c r="AC128" s="87" t="e">
        <f>#REF!</f>
        <v>#REF!</v>
      </c>
      <c r="AD128" s="87" t="e">
        <f>#REF!</f>
        <v>#REF!</v>
      </c>
      <c r="AE128" s="87" t="e">
        <f>#REF!</f>
        <v>#REF!</v>
      </c>
      <c r="AF128" s="87" t="e">
        <f>#REF!</f>
        <v>#REF!</v>
      </c>
      <c r="AG128" s="87" t="e">
        <f>#REF!</f>
        <v>#REF!</v>
      </c>
      <c r="AH128" s="87" t="e">
        <f>#REF!</f>
        <v>#REF!</v>
      </c>
      <c r="AI128" s="87" t="e">
        <f>#REF!</f>
        <v>#REF!</v>
      </c>
      <c r="AJ128" s="87" t="e">
        <f>#REF!</f>
        <v>#REF!</v>
      </c>
      <c r="AK128" s="166" t="e">
        <f>#REF!</f>
        <v>#REF!</v>
      </c>
      <c r="AL128" s="89" t="e">
        <f>#REF!</f>
        <v>#REF!</v>
      </c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137"/>
    </row>
    <row r="129" spans="1:51" ht="31.2" hidden="1" x14ac:dyDescent="0.25">
      <c r="A129" s="56" t="e">
        <f t="shared" si="137"/>
        <v>#REF!</v>
      </c>
      <c r="B129" s="54" t="e">
        <f t="shared" si="187"/>
        <v>#REF!</v>
      </c>
      <c r="C129" s="54" t="e">
        <f t="shared" si="188"/>
        <v>#REF!</v>
      </c>
      <c r="D129" s="54" t="e">
        <f t="shared" si="139"/>
        <v>#REF!</v>
      </c>
      <c r="E129" s="57">
        <f t="shared" ca="1" si="140"/>
        <v>45685.476077199077</v>
      </c>
      <c r="F129" s="85"/>
      <c r="G129" s="33"/>
      <c r="H129" s="65" t="str">
        <f t="shared" si="204"/>
        <v/>
      </c>
      <c r="I129" s="58" t="str">
        <f t="shared" si="205"/>
        <v>Plants</v>
      </c>
      <c r="J129" s="162" t="s">
        <v>220</v>
      </c>
      <c r="K129" s="30"/>
      <c r="L129" s="30"/>
      <c r="M129" s="238"/>
      <c r="N129" s="238"/>
      <c r="O129" s="149" t="s">
        <v>580</v>
      </c>
      <c r="P129" s="31" t="s">
        <v>572</v>
      </c>
      <c r="Q129" s="155" t="s">
        <v>581</v>
      </c>
      <c r="R129" s="59"/>
      <c r="S129" s="97" t="str">
        <f t="shared" si="174"/>
        <v>0</v>
      </c>
      <c r="T129" s="97" t="str">
        <f t="shared" si="175"/>
        <v>0</v>
      </c>
      <c r="U129" s="97" t="str">
        <f t="shared" si="176"/>
        <v>0</v>
      </c>
      <c r="V129" s="97" t="str">
        <f t="shared" si="177"/>
        <v/>
      </c>
      <c r="W129" s="201">
        <f t="shared" si="178"/>
        <v>0</v>
      </c>
      <c r="X129" s="32"/>
      <c r="Y129" s="92" t="s">
        <v>582</v>
      </c>
      <c r="Z129" s="77"/>
      <c r="AA129" s="87" t="e">
        <f t="shared" ref="AA129:AK129" si="208">AA128</f>
        <v>#REF!</v>
      </c>
      <c r="AB129" s="87" t="e">
        <f t="shared" si="208"/>
        <v>#REF!</v>
      </c>
      <c r="AC129" s="87" t="e">
        <f t="shared" si="208"/>
        <v>#REF!</v>
      </c>
      <c r="AD129" s="87" t="e">
        <f t="shared" si="208"/>
        <v>#REF!</v>
      </c>
      <c r="AE129" s="87" t="e">
        <f t="shared" si="208"/>
        <v>#REF!</v>
      </c>
      <c r="AF129" s="87" t="e">
        <f t="shared" si="208"/>
        <v>#REF!</v>
      </c>
      <c r="AG129" s="87" t="e">
        <f t="shared" si="208"/>
        <v>#REF!</v>
      </c>
      <c r="AH129" s="87" t="e">
        <f t="shared" si="208"/>
        <v>#REF!</v>
      </c>
      <c r="AI129" s="87" t="e">
        <f t="shared" si="208"/>
        <v>#REF!</v>
      </c>
      <c r="AJ129" s="87" t="e">
        <f t="shared" si="208"/>
        <v>#REF!</v>
      </c>
      <c r="AK129" s="166" t="e">
        <f t="shared" si="208"/>
        <v>#REF!</v>
      </c>
      <c r="AL129" s="89" t="e">
        <f t="shared" si="206"/>
        <v>#REF!</v>
      </c>
      <c r="AP129" s="137"/>
      <c r="AQ129" s="137"/>
      <c r="AR129" s="137"/>
      <c r="AS129" s="137"/>
      <c r="AT129" s="137"/>
      <c r="AU129" s="137"/>
      <c r="AV129" s="137"/>
      <c r="AW129" s="137"/>
      <c r="AX129" s="137"/>
      <c r="AY129" s="137"/>
    </row>
    <row r="130" spans="1:51" hidden="1" x14ac:dyDescent="0.25">
      <c r="A130" s="56" t="e">
        <f>#REF!</f>
        <v>#REF!</v>
      </c>
      <c r="B130" s="54" t="e">
        <f>IF(#REF!&lt;&gt;A130,#REF!+1,#REF!)</f>
        <v>#REF!</v>
      </c>
      <c r="C130" s="54" t="e">
        <f t="shared" si="188"/>
        <v>#REF!</v>
      </c>
      <c r="D130" s="54" t="e">
        <f>#REF!</f>
        <v>#REF!</v>
      </c>
      <c r="E130" s="57">
        <f t="shared" ref="E130:E187" ca="1" si="209">NOW()</f>
        <v>45685.476077199077</v>
      </c>
      <c r="F130" s="85"/>
      <c r="G130" s="33"/>
      <c r="H130" s="65" t="str">
        <f t="shared" si="204"/>
        <v/>
      </c>
      <c r="I130" s="58" t="str">
        <f t="shared" si="205"/>
        <v>Plants</v>
      </c>
      <c r="J130" s="162" t="s">
        <v>220</v>
      </c>
      <c r="K130" s="30"/>
      <c r="L130" s="30"/>
      <c r="M130" s="238"/>
      <c r="N130" s="238"/>
      <c r="O130" s="149" t="s">
        <v>45</v>
      </c>
      <c r="P130" s="31" t="s">
        <v>572</v>
      </c>
      <c r="Q130" s="157" t="s">
        <v>583</v>
      </c>
      <c r="R130" s="59"/>
      <c r="S130" s="97" t="str">
        <f t="shared" si="174"/>
        <v>0</v>
      </c>
      <c r="T130" s="97" t="str">
        <f t="shared" si="175"/>
        <v>0</v>
      </c>
      <c r="U130" s="97" t="str">
        <f t="shared" si="176"/>
        <v>0</v>
      </c>
      <c r="V130" s="97" t="str">
        <f t="shared" si="177"/>
        <v/>
      </c>
      <c r="W130" s="201">
        <f t="shared" si="178"/>
        <v>0</v>
      </c>
      <c r="X130" s="32"/>
      <c r="Y130" s="94" t="s">
        <v>584</v>
      </c>
      <c r="Z130" s="66"/>
      <c r="AA130" s="87" t="e">
        <f>#REF!</f>
        <v>#REF!</v>
      </c>
      <c r="AB130" s="87" t="e">
        <f>#REF!</f>
        <v>#REF!</v>
      </c>
      <c r="AC130" s="87" t="e">
        <f>#REF!</f>
        <v>#REF!</v>
      </c>
      <c r="AD130" s="87" t="e">
        <f>#REF!</f>
        <v>#REF!</v>
      </c>
      <c r="AE130" s="87" t="e">
        <f>#REF!</f>
        <v>#REF!</v>
      </c>
      <c r="AF130" s="87" t="e">
        <f>#REF!</f>
        <v>#REF!</v>
      </c>
      <c r="AG130" s="87" t="e">
        <f>#REF!</f>
        <v>#REF!</v>
      </c>
      <c r="AH130" s="87" t="e">
        <f>#REF!</f>
        <v>#REF!</v>
      </c>
      <c r="AI130" s="87" t="e">
        <f>#REF!</f>
        <v>#REF!</v>
      </c>
      <c r="AJ130" s="87" t="e">
        <f>#REF!</f>
        <v>#REF!</v>
      </c>
      <c r="AK130" s="166" t="e">
        <f>#REF!</f>
        <v>#REF!</v>
      </c>
      <c r="AL130" s="89" t="e">
        <f>#REF!</f>
        <v>#REF!</v>
      </c>
      <c r="AP130" s="137"/>
      <c r="AQ130" s="137"/>
      <c r="AR130" s="137"/>
      <c r="AS130" s="137"/>
      <c r="AT130" s="137"/>
      <c r="AU130" s="137"/>
      <c r="AV130" s="137"/>
      <c r="AW130" s="137"/>
      <c r="AX130" s="137"/>
      <c r="AY130" s="137"/>
    </row>
    <row r="131" spans="1:51" ht="31.2" x14ac:dyDescent="0.25">
      <c r="A131" s="56" t="e">
        <f t="shared" ref="A131:A186" si="210">A130</f>
        <v>#REF!</v>
      </c>
      <c r="B131" s="54" t="e">
        <f t="shared" si="187"/>
        <v>#REF!</v>
      </c>
      <c r="C131" s="54" t="e">
        <f t="shared" si="188"/>
        <v>#REF!</v>
      </c>
      <c r="D131" s="54" t="e">
        <f t="shared" ref="D131:D187" si="211">D130</f>
        <v>#REF!</v>
      </c>
      <c r="E131" s="57">
        <f t="shared" ca="1" si="209"/>
        <v>45685.476077199077</v>
      </c>
      <c r="F131" s="85"/>
      <c r="G131" s="33"/>
      <c r="H131" s="65" t="str">
        <f t="shared" si="204"/>
        <v/>
      </c>
      <c r="I131" s="58" t="str">
        <f t="shared" si="205"/>
        <v>Plants</v>
      </c>
      <c r="J131" s="162" t="s">
        <v>220</v>
      </c>
      <c r="K131" s="30"/>
      <c r="L131" s="30"/>
      <c r="M131" s="238"/>
      <c r="N131" s="238"/>
      <c r="O131" s="149" t="s">
        <v>585</v>
      </c>
      <c r="P131" s="31" t="s">
        <v>572</v>
      </c>
      <c r="Q131" s="155" t="s">
        <v>586</v>
      </c>
      <c r="R131" s="59"/>
      <c r="S131" s="97" t="str">
        <f t="shared" si="174"/>
        <v>0</v>
      </c>
      <c r="T131" s="97" t="str">
        <f t="shared" si="175"/>
        <v>0</v>
      </c>
      <c r="U131" s="97" t="str">
        <f t="shared" si="176"/>
        <v>0</v>
      </c>
      <c r="V131" s="97" t="str">
        <f t="shared" si="177"/>
        <v/>
      </c>
      <c r="W131" s="201">
        <f t="shared" si="178"/>
        <v>0</v>
      </c>
      <c r="X131" s="32"/>
      <c r="Y131" s="92" t="s">
        <v>587</v>
      </c>
      <c r="Z131" s="66"/>
      <c r="AA131" s="87" t="e">
        <f t="shared" ref="AA131:AK131" si="212">AA130</f>
        <v>#REF!</v>
      </c>
      <c r="AB131" s="87" t="e">
        <f t="shared" si="212"/>
        <v>#REF!</v>
      </c>
      <c r="AC131" s="87" t="e">
        <f t="shared" si="212"/>
        <v>#REF!</v>
      </c>
      <c r="AD131" s="87" t="e">
        <f t="shared" si="212"/>
        <v>#REF!</v>
      </c>
      <c r="AE131" s="87" t="e">
        <f t="shared" si="212"/>
        <v>#REF!</v>
      </c>
      <c r="AF131" s="87" t="e">
        <f t="shared" si="212"/>
        <v>#REF!</v>
      </c>
      <c r="AG131" s="87" t="e">
        <f t="shared" si="212"/>
        <v>#REF!</v>
      </c>
      <c r="AH131" s="87" t="e">
        <f t="shared" si="212"/>
        <v>#REF!</v>
      </c>
      <c r="AI131" s="87" t="e">
        <f t="shared" si="212"/>
        <v>#REF!</v>
      </c>
      <c r="AJ131" s="87" t="e">
        <f t="shared" si="212"/>
        <v>#REF!</v>
      </c>
      <c r="AK131" s="166" t="e">
        <f t="shared" si="212"/>
        <v>#REF!</v>
      </c>
      <c r="AL131" s="89" t="e">
        <f t="shared" si="206"/>
        <v>#REF!</v>
      </c>
      <c r="AP131" s="137"/>
      <c r="AQ131" s="137"/>
      <c r="AR131" s="137"/>
      <c r="AS131" s="137"/>
      <c r="AT131" s="137"/>
      <c r="AU131" s="137"/>
      <c r="AV131" s="137"/>
      <c r="AW131" s="137"/>
      <c r="AX131" s="137"/>
      <c r="AY131" s="137"/>
    </row>
    <row r="132" spans="1:51" ht="31.2" x14ac:dyDescent="0.25">
      <c r="A132" s="56" t="e">
        <f t="shared" si="210"/>
        <v>#REF!</v>
      </c>
      <c r="B132" s="54" t="e">
        <f t="shared" si="187"/>
        <v>#REF!</v>
      </c>
      <c r="C132" s="54" t="e">
        <f t="shared" si="188"/>
        <v>#REF!</v>
      </c>
      <c r="D132" s="54" t="e">
        <f t="shared" si="211"/>
        <v>#REF!</v>
      </c>
      <c r="E132" s="57">
        <f t="shared" ca="1" si="209"/>
        <v>45685.476077199077</v>
      </c>
      <c r="F132" s="85"/>
      <c r="G132" s="33"/>
      <c r="H132" s="65" t="str">
        <f t="shared" si="204"/>
        <v/>
      </c>
      <c r="I132" s="58" t="str">
        <f t="shared" si="205"/>
        <v>Plants</v>
      </c>
      <c r="J132" s="162" t="s">
        <v>220</v>
      </c>
      <c r="K132" s="30"/>
      <c r="L132" s="30"/>
      <c r="M132" s="238"/>
      <c r="N132" s="238"/>
      <c r="O132" s="170" t="s">
        <v>588</v>
      </c>
      <c r="P132" s="31" t="s">
        <v>572</v>
      </c>
      <c r="Q132" s="155" t="s">
        <v>589</v>
      </c>
      <c r="R132" s="59"/>
      <c r="S132" s="97" t="str">
        <f t="shared" si="174"/>
        <v>0</v>
      </c>
      <c r="T132" s="97" t="str">
        <f t="shared" si="175"/>
        <v>0</v>
      </c>
      <c r="U132" s="97" t="str">
        <f t="shared" si="176"/>
        <v>0</v>
      </c>
      <c r="V132" s="97" t="str">
        <f t="shared" si="177"/>
        <v/>
      </c>
      <c r="W132" s="201">
        <f t="shared" si="178"/>
        <v>0</v>
      </c>
      <c r="X132" s="32"/>
      <c r="Y132" s="92" t="s">
        <v>590</v>
      </c>
      <c r="Z132" s="77"/>
      <c r="AA132" s="87" t="e">
        <f t="shared" ref="AA132:AK132" si="213">AA131</f>
        <v>#REF!</v>
      </c>
      <c r="AB132" s="87" t="e">
        <f t="shared" si="213"/>
        <v>#REF!</v>
      </c>
      <c r="AC132" s="87" t="e">
        <f t="shared" si="213"/>
        <v>#REF!</v>
      </c>
      <c r="AD132" s="87" t="e">
        <f t="shared" si="213"/>
        <v>#REF!</v>
      </c>
      <c r="AE132" s="87" t="e">
        <f t="shared" si="213"/>
        <v>#REF!</v>
      </c>
      <c r="AF132" s="87" t="e">
        <f t="shared" si="213"/>
        <v>#REF!</v>
      </c>
      <c r="AG132" s="87" t="e">
        <f t="shared" si="213"/>
        <v>#REF!</v>
      </c>
      <c r="AH132" s="87" t="e">
        <f t="shared" si="213"/>
        <v>#REF!</v>
      </c>
      <c r="AI132" s="87" t="e">
        <f t="shared" si="213"/>
        <v>#REF!</v>
      </c>
      <c r="AJ132" s="87" t="e">
        <f t="shared" si="213"/>
        <v>#REF!</v>
      </c>
      <c r="AK132" s="166" t="e">
        <f t="shared" si="213"/>
        <v>#REF!</v>
      </c>
      <c r="AL132" s="89" t="e">
        <f t="shared" si="206"/>
        <v>#REF!</v>
      </c>
      <c r="AP132" s="137"/>
      <c r="AQ132" s="137"/>
      <c r="AR132" s="137"/>
      <c r="AS132" s="137"/>
      <c r="AT132" s="137"/>
      <c r="AU132" s="137"/>
      <c r="AV132" s="137"/>
      <c r="AW132" s="137"/>
      <c r="AX132" s="137"/>
      <c r="AY132" s="137"/>
    </row>
    <row r="133" spans="1:51" hidden="1" x14ac:dyDescent="0.25">
      <c r="A133" s="56" t="e">
        <f t="shared" si="210"/>
        <v>#REF!</v>
      </c>
      <c r="B133" s="54" t="e">
        <f t="shared" si="187"/>
        <v>#REF!</v>
      </c>
      <c r="C133" s="54" t="e">
        <f t="shared" si="188"/>
        <v>#REF!</v>
      </c>
      <c r="D133" s="54" t="e">
        <f t="shared" si="211"/>
        <v>#REF!</v>
      </c>
      <c r="E133" s="57">
        <f t="shared" ca="1" si="209"/>
        <v>45685.476077199077</v>
      </c>
      <c r="F133" s="85"/>
      <c r="G133" s="33"/>
      <c r="H133" s="65" t="str">
        <f t="shared" si="204"/>
        <v/>
      </c>
      <c r="I133" s="58" t="str">
        <f t="shared" si="205"/>
        <v>Plants</v>
      </c>
      <c r="J133" s="162" t="s">
        <v>220</v>
      </c>
      <c r="K133" s="30"/>
      <c r="L133" s="30"/>
      <c r="M133" s="238"/>
      <c r="N133" s="238"/>
      <c r="O133" s="149" t="s">
        <v>96</v>
      </c>
      <c r="P133" s="31" t="s">
        <v>572</v>
      </c>
      <c r="Q133" s="155" t="s">
        <v>591</v>
      </c>
      <c r="R133" s="59"/>
      <c r="S133" s="97" t="str">
        <f t="shared" si="174"/>
        <v>0</v>
      </c>
      <c r="T133" s="97" t="str">
        <f t="shared" si="175"/>
        <v>0</v>
      </c>
      <c r="U133" s="97" t="str">
        <f t="shared" si="176"/>
        <v>0</v>
      </c>
      <c r="V133" s="97" t="str">
        <f t="shared" si="177"/>
        <v/>
      </c>
      <c r="W133" s="201">
        <f t="shared" si="178"/>
        <v>0</v>
      </c>
      <c r="X133" s="32"/>
      <c r="Y133" s="92" t="s">
        <v>592</v>
      </c>
      <c r="Z133" s="66"/>
      <c r="AA133" s="87" t="e">
        <f t="shared" ref="AA133:AK133" si="214">AA132</f>
        <v>#REF!</v>
      </c>
      <c r="AB133" s="87" t="e">
        <f t="shared" si="214"/>
        <v>#REF!</v>
      </c>
      <c r="AC133" s="87" t="e">
        <f t="shared" si="214"/>
        <v>#REF!</v>
      </c>
      <c r="AD133" s="87" t="e">
        <f t="shared" si="214"/>
        <v>#REF!</v>
      </c>
      <c r="AE133" s="87" t="e">
        <f t="shared" si="214"/>
        <v>#REF!</v>
      </c>
      <c r="AF133" s="87" t="e">
        <f t="shared" si="214"/>
        <v>#REF!</v>
      </c>
      <c r="AG133" s="87" t="e">
        <f t="shared" si="214"/>
        <v>#REF!</v>
      </c>
      <c r="AH133" s="87" t="e">
        <f t="shared" si="214"/>
        <v>#REF!</v>
      </c>
      <c r="AI133" s="87" t="e">
        <f t="shared" si="214"/>
        <v>#REF!</v>
      </c>
      <c r="AJ133" s="87" t="e">
        <f t="shared" si="214"/>
        <v>#REF!</v>
      </c>
      <c r="AK133" s="166" t="e">
        <f t="shared" si="214"/>
        <v>#REF!</v>
      </c>
      <c r="AL133" s="89" t="e">
        <f t="shared" si="206"/>
        <v>#REF!</v>
      </c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37"/>
    </row>
    <row r="134" spans="1:51" ht="31.2" x14ac:dyDescent="0.25">
      <c r="A134" s="56" t="e">
        <f t="shared" si="210"/>
        <v>#REF!</v>
      </c>
      <c r="B134" s="54" t="e">
        <f t="shared" si="187"/>
        <v>#REF!</v>
      </c>
      <c r="C134" s="54" t="e">
        <f t="shared" si="188"/>
        <v>#REF!</v>
      </c>
      <c r="D134" s="54" t="e">
        <f t="shared" si="211"/>
        <v>#REF!</v>
      </c>
      <c r="E134" s="57">
        <f t="shared" ca="1" si="209"/>
        <v>45685.476077199077</v>
      </c>
      <c r="F134" s="85"/>
      <c r="G134" s="33"/>
      <c r="H134" s="65" t="str">
        <f t="shared" si="204"/>
        <v/>
      </c>
      <c r="I134" s="58" t="str">
        <f t="shared" si="205"/>
        <v>Plants</v>
      </c>
      <c r="J134" s="162" t="s">
        <v>220</v>
      </c>
      <c r="K134" s="30"/>
      <c r="L134" s="30"/>
      <c r="M134" s="238"/>
      <c r="N134" s="238"/>
      <c r="O134" s="149" t="s">
        <v>593</v>
      </c>
      <c r="P134" s="31" t="s">
        <v>572</v>
      </c>
      <c r="Q134" s="155" t="s">
        <v>594</v>
      </c>
      <c r="R134" s="59"/>
      <c r="S134" s="97" t="str">
        <f t="shared" si="174"/>
        <v>0</v>
      </c>
      <c r="T134" s="97" t="str">
        <f t="shared" si="175"/>
        <v>0</v>
      </c>
      <c r="U134" s="97" t="str">
        <f t="shared" si="176"/>
        <v>0</v>
      </c>
      <c r="V134" s="97" t="str">
        <f t="shared" si="177"/>
        <v/>
      </c>
      <c r="W134" s="201">
        <f t="shared" si="178"/>
        <v>0</v>
      </c>
      <c r="X134" s="32"/>
      <c r="Y134" s="92" t="s">
        <v>595</v>
      </c>
      <c r="Z134" s="66"/>
      <c r="AA134" s="87" t="e">
        <f t="shared" ref="AA134:AK134" si="215">AA133</f>
        <v>#REF!</v>
      </c>
      <c r="AB134" s="87" t="e">
        <f t="shared" si="215"/>
        <v>#REF!</v>
      </c>
      <c r="AC134" s="87" t="e">
        <f t="shared" si="215"/>
        <v>#REF!</v>
      </c>
      <c r="AD134" s="87" t="e">
        <f t="shared" si="215"/>
        <v>#REF!</v>
      </c>
      <c r="AE134" s="87" t="e">
        <f t="shared" si="215"/>
        <v>#REF!</v>
      </c>
      <c r="AF134" s="87" t="e">
        <f t="shared" si="215"/>
        <v>#REF!</v>
      </c>
      <c r="AG134" s="87" t="e">
        <f t="shared" si="215"/>
        <v>#REF!</v>
      </c>
      <c r="AH134" s="87" t="e">
        <f t="shared" si="215"/>
        <v>#REF!</v>
      </c>
      <c r="AI134" s="87" t="e">
        <f t="shared" si="215"/>
        <v>#REF!</v>
      </c>
      <c r="AJ134" s="87" t="e">
        <f t="shared" si="215"/>
        <v>#REF!</v>
      </c>
      <c r="AK134" s="166" t="e">
        <f t="shared" si="215"/>
        <v>#REF!</v>
      </c>
      <c r="AL134" s="89" t="e">
        <f t="shared" si="206"/>
        <v>#REF!</v>
      </c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37"/>
    </row>
    <row r="135" spans="1:51" x14ac:dyDescent="0.25">
      <c r="A135" s="56" t="e">
        <f t="shared" si="210"/>
        <v>#REF!</v>
      </c>
      <c r="B135" s="54" t="e">
        <f t="shared" si="187"/>
        <v>#REF!</v>
      </c>
      <c r="C135" s="54" t="e">
        <f t="shared" si="188"/>
        <v>#REF!</v>
      </c>
      <c r="D135" s="54" t="e">
        <f t="shared" si="211"/>
        <v>#REF!</v>
      </c>
      <c r="E135" s="57">
        <f t="shared" ca="1" si="209"/>
        <v>45685.476077199077</v>
      </c>
      <c r="F135" s="85"/>
      <c r="G135" s="33"/>
      <c r="H135" s="65" t="str">
        <f t="shared" si="204"/>
        <v/>
      </c>
      <c r="I135" s="58" t="str">
        <f t="shared" si="205"/>
        <v>Plants</v>
      </c>
      <c r="J135" s="162" t="s">
        <v>220</v>
      </c>
      <c r="K135" s="30"/>
      <c r="L135" s="30"/>
      <c r="M135" s="238"/>
      <c r="N135" s="238"/>
      <c r="O135" s="149" t="s">
        <v>596</v>
      </c>
      <c r="P135" s="31" t="s">
        <v>572</v>
      </c>
      <c r="Q135" s="155" t="s">
        <v>597</v>
      </c>
      <c r="R135" s="59"/>
      <c r="S135" s="97" t="str">
        <f t="shared" si="174"/>
        <v>0</v>
      </c>
      <c r="T135" s="97" t="str">
        <f t="shared" si="175"/>
        <v>0</v>
      </c>
      <c r="U135" s="97" t="str">
        <f t="shared" si="176"/>
        <v>0</v>
      </c>
      <c r="V135" s="97" t="str">
        <f t="shared" si="177"/>
        <v/>
      </c>
      <c r="W135" s="201">
        <f t="shared" si="178"/>
        <v>0</v>
      </c>
      <c r="X135" s="32"/>
      <c r="Y135" s="92" t="s">
        <v>598</v>
      </c>
      <c r="Z135" s="66"/>
      <c r="AA135" s="87" t="e">
        <f t="shared" ref="AA135:AK135" si="216">AA134</f>
        <v>#REF!</v>
      </c>
      <c r="AB135" s="87" t="e">
        <f t="shared" si="216"/>
        <v>#REF!</v>
      </c>
      <c r="AC135" s="87" t="e">
        <f t="shared" si="216"/>
        <v>#REF!</v>
      </c>
      <c r="AD135" s="87" t="e">
        <f t="shared" si="216"/>
        <v>#REF!</v>
      </c>
      <c r="AE135" s="87" t="e">
        <f t="shared" si="216"/>
        <v>#REF!</v>
      </c>
      <c r="AF135" s="87" t="e">
        <f t="shared" si="216"/>
        <v>#REF!</v>
      </c>
      <c r="AG135" s="87" t="e">
        <f t="shared" si="216"/>
        <v>#REF!</v>
      </c>
      <c r="AH135" s="87" t="e">
        <f t="shared" si="216"/>
        <v>#REF!</v>
      </c>
      <c r="AI135" s="87" t="e">
        <f t="shared" si="216"/>
        <v>#REF!</v>
      </c>
      <c r="AJ135" s="87" t="e">
        <f t="shared" si="216"/>
        <v>#REF!</v>
      </c>
      <c r="AK135" s="166" t="e">
        <f t="shared" si="216"/>
        <v>#REF!</v>
      </c>
      <c r="AL135" s="89" t="e">
        <f t="shared" si="206"/>
        <v>#REF!</v>
      </c>
      <c r="AP135" s="137"/>
      <c r="AQ135" s="137"/>
      <c r="AR135" s="137"/>
      <c r="AS135" s="137"/>
      <c r="AT135" s="137"/>
      <c r="AU135" s="137"/>
      <c r="AV135" s="137"/>
      <c r="AW135" s="137"/>
      <c r="AX135" s="137"/>
      <c r="AY135" s="137"/>
    </row>
    <row r="136" spans="1:51" ht="31.2" x14ac:dyDescent="0.25">
      <c r="A136" s="56" t="e">
        <f t="shared" si="210"/>
        <v>#REF!</v>
      </c>
      <c r="B136" s="54" t="e">
        <f t="shared" si="187"/>
        <v>#REF!</v>
      </c>
      <c r="C136" s="54" t="e">
        <f t="shared" si="188"/>
        <v>#REF!</v>
      </c>
      <c r="D136" s="54" t="e">
        <f t="shared" si="211"/>
        <v>#REF!</v>
      </c>
      <c r="E136" s="57">
        <f t="shared" ca="1" si="209"/>
        <v>45685.476077199077</v>
      </c>
      <c r="F136" s="85"/>
      <c r="G136" s="33"/>
      <c r="H136" s="65" t="str">
        <f t="shared" si="204"/>
        <v/>
      </c>
      <c r="I136" s="58" t="str">
        <f t="shared" si="205"/>
        <v>Plants</v>
      </c>
      <c r="J136" s="162" t="s">
        <v>220</v>
      </c>
      <c r="K136" s="30"/>
      <c r="L136" s="30"/>
      <c r="M136" s="238"/>
      <c r="N136" s="238"/>
      <c r="O136" s="149" t="s">
        <v>599</v>
      </c>
      <c r="P136" s="31" t="s">
        <v>572</v>
      </c>
      <c r="Q136" s="155" t="s">
        <v>600</v>
      </c>
      <c r="R136" s="59"/>
      <c r="S136" s="97" t="str">
        <f t="shared" si="174"/>
        <v>0</v>
      </c>
      <c r="T136" s="97" t="str">
        <f t="shared" si="175"/>
        <v>0</v>
      </c>
      <c r="U136" s="97" t="str">
        <f t="shared" si="176"/>
        <v>0</v>
      </c>
      <c r="V136" s="97" t="str">
        <f t="shared" si="177"/>
        <v/>
      </c>
      <c r="W136" s="201">
        <f t="shared" si="178"/>
        <v>0</v>
      </c>
      <c r="X136" s="32"/>
      <c r="Y136" s="92" t="s">
        <v>601</v>
      </c>
      <c r="Z136" s="77"/>
      <c r="AA136" s="87" t="e">
        <f t="shared" ref="AA136:AK136" si="217">AA135</f>
        <v>#REF!</v>
      </c>
      <c r="AB136" s="87" t="e">
        <f t="shared" si="217"/>
        <v>#REF!</v>
      </c>
      <c r="AC136" s="87" t="e">
        <f t="shared" si="217"/>
        <v>#REF!</v>
      </c>
      <c r="AD136" s="87" t="e">
        <f t="shared" si="217"/>
        <v>#REF!</v>
      </c>
      <c r="AE136" s="87" t="e">
        <f t="shared" si="217"/>
        <v>#REF!</v>
      </c>
      <c r="AF136" s="87" t="e">
        <f t="shared" si="217"/>
        <v>#REF!</v>
      </c>
      <c r="AG136" s="87" t="e">
        <f t="shared" si="217"/>
        <v>#REF!</v>
      </c>
      <c r="AH136" s="87" t="e">
        <f t="shared" si="217"/>
        <v>#REF!</v>
      </c>
      <c r="AI136" s="87" t="e">
        <f t="shared" si="217"/>
        <v>#REF!</v>
      </c>
      <c r="AJ136" s="87" t="e">
        <f t="shared" si="217"/>
        <v>#REF!</v>
      </c>
      <c r="AK136" s="166" t="e">
        <f t="shared" si="217"/>
        <v>#REF!</v>
      </c>
      <c r="AL136" s="89" t="e">
        <f t="shared" si="206"/>
        <v>#REF!</v>
      </c>
      <c r="AP136" s="137"/>
      <c r="AQ136" s="137"/>
      <c r="AR136" s="137"/>
      <c r="AS136" s="137"/>
      <c r="AT136" s="137"/>
      <c r="AU136" s="137"/>
      <c r="AV136" s="137"/>
      <c r="AW136" s="137"/>
      <c r="AX136" s="137"/>
      <c r="AY136" s="137"/>
    </row>
    <row r="137" spans="1:51" ht="31.2" x14ac:dyDescent="0.25">
      <c r="A137" s="56" t="e">
        <f t="shared" si="210"/>
        <v>#REF!</v>
      </c>
      <c r="B137" s="54" t="e">
        <f t="shared" si="187"/>
        <v>#REF!</v>
      </c>
      <c r="C137" s="54" t="e">
        <f t="shared" si="188"/>
        <v>#REF!</v>
      </c>
      <c r="D137" s="54" t="e">
        <f t="shared" si="211"/>
        <v>#REF!</v>
      </c>
      <c r="E137" s="57">
        <f t="shared" ca="1" si="209"/>
        <v>45685.476077199077</v>
      </c>
      <c r="F137" s="85"/>
      <c r="G137" s="33"/>
      <c r="H137" s="65" t="str">
        <f t="shared" si="204"/>
        <v/>
      </c>
      <c r="I137" s="58" t="str">
        <f t="shared" si="205"/>
        <v>Plants</v>
      </c>
      <c r="J137" s="162" t="s">
        <v>220</v>
      </c>
      <c r="K137" s="30"/>
      <c r="L137" s="30"/>
      <c r="M137" s="238"/>
      <c r="N137" s="238"/>
      <c r="O137" s="149" t="s">
        <v>602</v>
      </c>
      <c r="P137" s="31" t="s">
        <v>572</v>
      </c>
      <c r="Q137" s="155" t="s">
        <v>603</v>
      </c>
      <c r="R137" s="59"/>
      <c r="S137" s="97" t="str">
        <f t="shared" si="174"/>
        <v>0</v>
      </c>
      <c r="T137" s="97" t="str">
        <f t="shared" si="175"/>
        <v>0</v>
      </c>
      <c r="U137" s="97" t="str">
        <f t="shared" si="176"/>
        <v>0</v>
      </c>
      <c r="V137" s="97" t="str">
        <f t="shared" si="177"/>
        <v/>
      </c>
      <c r="W137" s="201">
        <f t="shared" si="178"/>
        <v>0</v>
      </c>
      <c r="X137" s="32"/>
      <c r="Y137" s="92" t="s">
        <v>604</v>
      </c>
      <c r="Z137" s="66"/>
      <c r="AA137" s="87" t="e">
        <f t="shared" ref="AA137:AK137" si="218">AA136</f>
        <v>#REF!</v>
      </c>
      <c r="AB137" s="87" t="e">
        <f t="shared" si="218"/>
        <v>#REF!</v>
      </c>
      <c r="AC137" s="87" t="e">
        <f t="shared" si="218"/>
        <v>#REF!</v>
      </c>
      <c r="AD137" s="87" t="e">
        <f t="shared" si="218"/>
        <v>#REF!</v>
      </c>
      <c r="AE137" s="87" t="e">
        <f t="shared" si="218"/>
        <v>#REF!</v>
      </c>
      <c r="AF137" s="87" t="e">
        <f t="shared" si="218"/>
        <v>#REF!</v>
      </c>
      <c r="AG137" s="87" t="e">
        <f t="shared" si="218"/>
        <v>#REF!</v>
      </c>
      <c r="AH137" s="87" t="e">
        <f t="shared" si="218"/>
        <v>#REF!</v>
      </c>
      <c r="AI137" s="87" t="e">
        <f t="shared" si="218"/>
        <v>#REF!</v>
      </c>
      <c r="AJ137" s="87" t="e">
        <f t="shared" si="218"/>
        <v>#REF!</v>
      </c>
      <c r="AK137" s="166" t="e">
        <f t="shared" si="218"/>
        <v>#REF!</v>
      </c>
      <c r="AL137" s="89" t="e">
        <f t="shared" si="206"/>
        <v>#REF!</v>
      </c>
      <c r="AP137" s="137"/>
      <c r="AQ137" s="137"/>
      <c r="AR137" s="137"/>
      <c r="AS137" s="137"/>
      <c r="AT137" s="137"/>
      <c r="AU137" s="137"/>
      <c r="AV137" s="137"/>
      <c r="AW137" s="137"/>
      <c r="AX137" s="137"/>
      <c r="AY137" s="137"/>
    </row>
    <row r="138" spans="1:51" ht="31.2" x14ac:dyDescent="0.25">
      <c r="A138" s="56"/>
      <c r="B138" s="54"/>
      <c r="C138" s="54"/>
      <c r="D138" s="54"/>
      <c r="E138" s="57"/>
      <c r="F138" s="85"/>
      <c r="G138" s="33"/>
      <c r="H138" s="65"/>
      <c r="I138" s="58"/>
      <c r="J138" s="162"/>
      <c r="K138" s="30"/>
      <c r="L138" s="30"/>
      <c r="M138" s="238"/>
      <c r="N138" s="238"/>
      <c r="O138" s="149" t="s">
        <v>853</v>
      </c>
      <c r="P138" s="31" t="s">
        <v>572</v>
      </c>
      <c r="Q138" s="81" t="s">
        <v>854</v>
      </c>
      <c r="R138" s="59"/>
      <c r="S138" s="97" t="str">
        <f t="shared" si="174"/>
        <v>0</v>
      </c>
      <c r="T138" s="97" t="str">
        <f t="shared" si="175"/>
        <v>0</v>
      </c>
      <c r="U138" s="97" t="str">
        <f t="shared" si="176"/>
        <v>0</v>
      </c>
      <c r="V138" s="97"/>
      <c r="W138" s="201">
        <f t="shared" si="178"/>
        <v>0</v>
      </c>
      <c r="X138" s="32"/>
      <c r="Y138" s="92" t="s">
        <v>855</v>
      </c>
      <c r="Z138" s="66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166"/>
      <c r="AL138" s="89"/>
      <c r="AP138" s="137"/>
      <c r="AQ138" s="137"/>
      <c r="AR138" s="137"/>
      <c r="AS138" s="137"/>
      <c r="AT138" s="137"/>
      <c r="AU138" s="137"/>
      <c r="AV138" s="137"/>
      <c r="AW138" s="137"/>
      <c r="AX138" s="137"/>
      <c r="AY138" s="137"/>
    </row>
    <row r="139" spans="1:51" x14ac:dyDescent="0.25">
      <c r="A139" s="56" t="e">
        <f>A137</f>
        <v>#REF!</v>
      </c>
      <c r="B139" s="54" t="e">
        <f>IF(A137&lt;&gt;A139,B137+1,B137)</f>
        <v>#REF!</v>
      </c>
      <c r="C139" s="54" t="e">
        <f t="shared" si="188"/>
        <v>#REF!</v>
      </c>
      <c r="D139" s="54" t="e">
        <f>D137</f>
        <v>#REF!</v>
      </c>
      <c r="E139" s="57">
        <f t="shared" ca="1" si="209"/>
        <v>45685.476077199077</v>
      </c>
      <c r="F139" s="85"/>
      <c r="G139" s="33"/>
      <c r="H139" s="65" t="str">
        <f t="shared" si="204"/>
        <v/>
      </c>
      <c r="I139" s="58" t="str">
        <f t="shared" si="205"/>
        <v>Plants</v>
      </c>
      <c r="J139" s="162" t="s">
        <v>220</v>
      </c>
      <c r="K139" s="30"/>
      <c r="L139" s="30"/>
      <c r="M139" s="238"/>
      <c r="N139" s="238"/>
      <c r="O139" s="149" t="s">
        <v>605</v>
      </c>
      <c r="P139" s="31" t="s">
        <v>572</v>
      </c>
      <c r="Q139" s="155" t="s">
        <v>606</v>
      </c>
      <c r="R139" s="59"/>
      <c r="S139" s="97" t="str">
        <f t="shared" si="174"/>
        <v>0</v>
      </c>
      <c r="T139" s="97" t="str">
        <f t="shared" si="175"/>
        <v>0</v>
      </c>
      <c r="U139" s="97" t="str">
        <f t="shared" si="176"/>
        <v>0</v>
      </c>
      <c r="V139" s="97" t="str">
        <f t="shared" si="177"/>
        <v/>
      </c>
      <c r="W139" s="201">
        <f t="shared" si="178"/>
        <v>0</v>
      </c>
      <c r="X139" s="32"/>
      <c r="Y139" s="92" t="s">
        <v>607</v>
      </c>
      <c r="Z139" s="77"/>
      <c r="AA139" s="87" t="e">
        <f t="shared" ref="AA139:AK139" si="219">AA137</f>
        <v>#REF!</v>
      </c>
      <c r="AB139" s="87" t="e">
        <f t="shared" si="219"/>
        <v>#REF!</v>
      </c>
      <c r="AC139" s="87" t="e">
        <f t="shared" si="219"/>
        <v>#REF!</v>
      </c>
      <c r="AD139" s="87" t="e">
        <f t="shared" si="219"/>
        <v>#REF!</v>
      </c>
      <c r="AE139" s="87" t="e">
        <f t="shared" si="219"/>
        <v>#REF!</v>
      </c>
      <c r="AF139" s="87" t="e">
        <f t="shared" si="219"/>
        <v>#REF!</v>
      </c>
      <c r="AG139" s="87" t="e">
        <f t="shared" si="219"/>
        <v>#REF!</v>
      </c>
      <c r="AH139" s="87" t="e">
        <f t="shared" si="219"/>
        <v>#REF!</v>
      </c>
      <c r="AI139" s="87" t="e">
        <f t="shared" si="219"/>
        <v>#REF!</v>
      </c>
      <c r="AJ139" s="87" t="e">
        <f t="shared" si="219"/>
        <v>#REF!</v>
      </c>
      <c r="AK139" s="166" t="e">
        <f t="shared" si="219"/>
        <v>#REF!</v>
      </c>
      <c r="AL139" s="89" t="e">
        <f>AL137</f>
        <v>#REF!</v>
      </c>
      <c r="AP139" s="137"/>
      <c r="AQ139" s="137"/>
      <c r="AR139" s="137"/>
      <c r="AS139" s="137"/>
      <c r="AT139" s="137"/>
      <c r="AU139" s="137"/>
      <c r="AV139" s="137"/>
      <c r="AW139" s="137"/>
      <c r="AX139" s="137"/>
      <c r="AY139" s="137"/>
    </row>
    <row r="140" spans="1:51" x14ac:dyDescent="0.25">
      <c r="A140" s="56" t="e">
        <f>#REF!</f>
        <v>#REF!</v>
      </c>
      <c r="B140" s="54" t="e">
        <f>IF(#REF!&lt;&gt;A140,#REF!+1,#REF!)</f>
        <v>#REF!</v>
      </c>
      <c r="C140" s="54" t="e">
        <f t="shared" si="188"/>
        <v>#REF!</v>
      </c>
      <c r="D140" s="54" t="e">
        <f>#REF!</f>
        <v>#REF!</v>
      </c>
      <c r="E140" s="57">
        <f t="shared" ca="1" si="209"/>
        <v>45685.476077199077</v>
      </c>
      <c r="F140" s="85"/>
      <c r="G140" s="33"/>
      <c r="H140" s="65" t="str">
        <f t="shared" si="204"/>
        <v/>
      </c>
      <c r="I140" s="58" t="str">
        <f t="shared" si="205"/>
        <v>Plants</v>
      </c>
      <c r="J140" s="162" t="s">
        <v>220</v>
      </c>
      <c r="K140" s="30"/>
      <c r="L140" s="30"/>
      <c r="M140" s="238"/>
      <c r="N140" s="238"/>
      <c r="O140" s="149" t="s">
        <v>608</v>
      </c>
      <c r="P140" s="31" t="s">
        <v>572</v>
      </c>
      <c r="Q140" s="155" t="s">
        <v>609</v>
      </c>
      <c r="R140" s="59"/>
      <c r="S140" s="97" t="str">
        <f t="shared" si="174"/>
        <v>0</v>
      </c>
      <c r="T140" s="97" t="str">
        <f t="shared" si="175"/>
        <v>0</v>
      </c>
      <c r="U140" s="97" t="str">
        <f t="shared" si="176"/>
        <v>0</v>
      </c>
      <c r="V140" s="97" t="str">
        <f t="shared" si="177"/>
        <v/>
      </c>
      <c r="W140" s="201">
        <f t="shared" si="178"/>
        <v>0</v>
      </c>
      <c r="X140" s="32"/>
      <c r="Y140" s="92" t="s">
        <v>610</v>
      </c>
      <c r="Z140" s="66"/>
      <c r="AA140" s="87" t="e">
        <f>#REF!</f>
        <v>#REF!</v>
      </c>
      <c r="AB140" s="87" t="e">
        <f>#REF!</f>
        <v>#REF!</v>
      </c>
      <c r="AC140" s="87" t="e">
        <f>#REF!</f>
        <v>#REF!</v>
      </c>
      <c r="AD140" s="87" t="e">
        <f>#REF!</f>
        <v>#REF!</v>
      </c>
      <c r="AE140" s="87" t="e">
        <f>#REF!</f>
        <v>#REF!</v>
      </c>
      <c r="AF140" s="87" t="e">
        <f>#REF!</f>
        <v>#REF!</v>
      </c>
      <c r="AG140" s="87" t="e">
        <f>#REF!</f>
        <v>#REF!</v>
      </c>
      <c r="AH140" s="87" t="e">
        <f>#REF!</f>
        <v>#REF!</v>
      </c>
      <c r="AI140" s="87" t="e">
        <f>#REF!</f>
        <v>#REF!</v>
      </c>
      <c r="AJ140" s="87" t="e">
        <f>#REF!</f>
        <v>#REF!</v>
      </c>
      <c r="AK140" s="166" t="e">
        <f>#REF!</f>
        <v>#REF!</v>
      </c>
      <c r="AL140" s="89" t="e">
        <f>#REF!</f>
        <v>#REF!</v>
      </c>
      <c r="AP140" s="137"/>
      <c r="AQ140" s="137"/>
      <c r="AR140" s="137"/>
      <c r="AS140" s="137"/>
      <c r="AT140" s="137"/>
      <c r="AU140" s="137"/>
      <c r="AV140" s="137"/>
      <c r="AW140" s="137"/>
      <c r="AX140" s="137"/>
      <c r="AY140" s="137"/>
    </row>
    <row r="141" spans="1:51" x14ac:dyDescent="0.25">
      <c r="A141" s="56" t="e">
        <f t="shared" si="210"/>
        <v>#REF!</v>
      </c>
      <c r="B141" s="54" t="e">
        <f t="shared" si="187"/>
        <v>#REF!</v>
      </c>
      <c r="C141" s="54" t="e">
        <f t="shared" si="188"/>
        <v>#REF!</v>
      </c>
      <c r="D141" s="54" t="e">
        <f t="shared" si="211"/>
        <v>#REF!</v>
      </c>
      <c r="E141" s="57">
        <f t="shared" ca="1" si="209"/>
        <v>45685.476077199077</v>
      </c>
      <c r="F141" s="85"/>
      <c r="G141" s="33"/>
      <c r="H141" s="65" t="str">
        <f t="shared" si="204"/>
        <v/>
      </c>
      <c r="I141" s="58" t="str">
        <f t="shared" si="205"/>
        <v>Plants</v>
      </c>
      <c r="J141" s="162" t="s">
        <v>220</v>
      </c>
      <c r="K141" s="30"/>
      <c r="L141" s="30"/>
      <c r="M141" s="238"/>
      <c r="N141" s="238"/>
      <c r="O141" s="149" t="s">
        <v>611</v>
      </c>
      <c r="P141" s="31" t="s">
        <v>572</v>
      </c>
      <c r="Q141" s="155" t="s">
        <v>612</v>
      </c>
      <c r="R141" s="59"/>
      <c r="S141" s="97" t="str">
        <f t="shared" si="174"/>
        <v>0</v>
      </c>
      <c r="T141" s="97" t="str">
        <f t="shared" si="175"/>
        <v>0</v>
      </c>
      <c r="U141" s="97" t="str">
        <f t="shared" si="176"/>
        <v>0</v>
      </c>
      <c r="V141" s="97" t="str">
        <f t="shared" si="177"/>
        <v/>
      </c>
      <c r="W141" s="201">
        <f t="shared" si="178"/>
        <v>0</v>
      </c>
      <c r="X141" s="32"/>
      <c r="Y141" s="92" t="s">
        <v>613</v>
      </c>
      <c r="Z141" s="66"/>
      <c r="AA141" s="87" t="e">
        <f t="shared" ref="AA141:AK141" si="220">AA140</f>
        <v>#REF!</v>
      </c>
      <c r="AB141" s="87" t="e">
        <f t="shared" si="220"/>
        <v>#REF!</v>
      </c>
      <c r="AC141" s="87" t="e">
        <f t="shared" si="220"/>
        <v>#REF!</v>
      </c>
      <c r="AD141" s="87" t="e">
        <f t="shared" si="220"/>
        <v>#REF!</v>
      </c>
      <c r="AE141" s="87" t="e">
        <f t="shared" si="220"/>
        <v>#REF!</v>
      </c>
      <c r="AF141" s="87" t="e">
        <f t="shared" si="220"/>
        <v>#REF!</v>
      </c>
      <c r="AG141" s="87" t="e">
        <f t="shared" si="220"/>
        <v>#REF!</v>
      </c>
      <c r="AH141" s="87" t="e">
        <f t="shared" si="220"/>
        <v>#REF!</v>
      </c>
      <c r="AI141" s="87" t="e">
        <f t="shared" si="220"/>
        <v>#REF!</v>
      </c>
      <c r="AJ141" s="87" t="e">
        <f t="shared" si="220"/>
        <v>#REF!</v>
      </c>
      <c r="AK141" s="166" t="e">
        <f t="shared" si="220"/>
        <v>#REF!</v>
      </c>
      <c r="AL141" s="89" t="e">
        <f t="shared" ref="AL141:AL151" si="221">AL140</f>
        <v>#REF!</v>
      </c>
      <c r="AP141" s="137"/>
      <c r="AQ141" s="137"/>
      <c r="AR141" s="137"/>
      <c r="AS141" s="137"/>
      <c r="AT141" s="137"/>
      <c r="AU141" s="137"/>
      <c r="AV141" s="137"/>
      <c r="AW141" s="137"/>
      <c r="AX141" s="137"/>
      <c r="AY141" s="137"/>
    </row>
    <row r="142" spans="1:51" ht="31.2" hidden="1" x14ac:dyDescent="0.25">
      <c r="A142" s="56" t="e">
        <f>A176</f>
        <v>#REF!</v>
      </c>
      <c r="B142" s="54" t="e">
        <f>IF(A176&lt;&gt;A142,B176+1,B176)</f>
        <v>#REF!</v>
      </c>
      <c r="C142" s="54" t="e">
        <f t="shared" si="188"/>
        <v>#REF!</v>
      </c>
      <c r="D142" s="54" t="e">
        <f>D176</f>
        <v>#REF!</v>
      </c>
      <c r="E142" s="57">
        <f t="shared" ca="1" si="209"/>
        <v>45685.476077199077</v>
      </c>
      <c r="F142" s="85"/>
      <c r="G142" s="33"/>
      <c r="H142" s="65" t="str">
        <f t="shared" si="204"/>
        <v/>
      </c>
      <c r="I142" s="58" t="str">
        <f t="shared" si="205"/>
        <v>Plants</v>
      </c>
      <c r="J142" s="162" t="s">
        <v>220</v>
      </c>
      <c r="K142" s="30"/>
      <c r="L142" s="30"/>
      <c r="M142" s="238"/>
      <c r="N142" s="238"/>
      <c r="O142" s="149" t="s">
        <v>37</v>
      </c>
      <c r="P142" s="31" t="s">
        <v>572</v>
      </c>
      <c r="Q142" s="157" t="s">
        <v>616</v>
      </c>
      <c r="R142" s="59"/>
      <c r="S142" s="97" t="str">
        <f t="shared" si="174"/>
        <v>0</v>
      </c>
      <c r="T142" s="97" t="str">
        <f t="shared" si="175"/>
        <v>0</v>
      </c>
      <c r="U142" s="97" t="str">
        <f t="shared" si="176"/>
        <v>0</v>
      </c>
      <c r="V142" s="97" t="str">
        <f t="shared" si="177"/>
        <v/>
      </c>
      <c r="W142" s="201">
        <f t="shared" si="178"/>
        <v>0</v>
      </c>
      <c r="X142" s="32"/>
      <c r="Y142" s="92" t="s">
        <v>617</v>
      </c>
      <c r="Z142" s="66"/>
      <c r="AA142" s="87" t="e">
        <f t="shared" ref="AA142:AL142" si="222">AA176</f>
        <v>#REF!</v>
      </c>
      <c r="AB142" s="87" t="e">
        <f t="shared" si="222"/>
        <v>#REF!</v>
      </c>
      <c r="AC142" s="87" t="e">
        <f t="shared" si="222"/>
        <v>#REF!</v>
      </c>
      <c r="AD142" s="87" t="e">
        <f t="shared" si="222"/>
        <v>#REF!</v>
      </c>
      <c r="AE142" s="87" t="e">
        <f t="shared" si="222"/>
        <v>#REF!</v>
      </c>
      <c r="AF142" s="87" t="e">
        <f t="shared" si="222"/>
        <v>#REF!</v>
      </c>
      <c r="AG142" s="87" t="e">
        <f t="shared" si="222"/>
        <v>#REF!</v>
      </c>
      <c r="AH142" s="87" t="e">
        <f t="shared" si="222"/>
        <v>#REF!</v>
      </c>
      <c r="AI142" s="87" t="e">
        <f t="shared" si="222"/>
        <v>#REF!</v>
      </c>
      <c r="AJ142" s="87" t="e">
        <f t="shared" si="222"/>
        <v>#REF!</v>
      </c>
      <c r="AK142" s="166" t="e">
        <f t="shared" si="222"/>
        <v>#REF!</v>
      </c>
      <c r="AL142" s="89" t="e">
        <f t="shared" si="222"/>
        <v>#REF!</v>
      </c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</row>
    <row r="143" spans="1:51" ht="31.2" x14ac:dyDescent="0.25">
      <c r="A143" s="56" t="e">
        <f t="shared" si="210"/>
        <v>#REF!</v>
      </c>
      <c r="B143" s="54" t="e">
        <f t="shared" si="187"/>
        <v>#REF!</v>
      </c>
      <c r="C143" s="54" t="e">
        <f t="shared" si="188"/>
        <v>#REF!</v>
      </c>
      <c r="D143" s="54" t="e">
        <f t="shared" si="211"/>
        <v>#REF!</v>
      </c>
      <c r="E143" s="57">
        <f t="shared" ca="1" si="209"/>
        <v>45685.476077199077</v>
      </c>
      <c r="F143" s="85"/>
      <c r="G143" s="33"/>
      <c r="H143" s="65" t="str">
        <f t="shared" si="204"/>
        <v/>
      </c>
      <c r="I143" s="58" t="str">
        <f t="shared" si="205"/>
        <v>Plants</v>
      </c>
      <c r="J143" s="162" t="s">
        <v>220</v>
      </c>
      <c r="K143" s="30"/>
      <c r="L143" s="30"/>
      <c r="M143" s="238"/>
      <c r="N143" s="238"/>
      <c r="O143" s="149" t="s">
        <v>38</v>
      </c>
      <c r="P143" s="31" t="s">
        <v>572</v>
      </c>
      <c r="Q143" s="157" t="s">
        <v>618</v>
      </c>
      <c r="R143" s="59"/>
      <c r="S143" s="97" t="str">
        <f t="shared" si="174"/>
        <v>0</v>
      </c>
      <c r="T143" s="97" t="str">
        <f t="shared" si="175"/>
        <v>0</v>
      </c>
      <c r="U143" s="97" t="str">
        <f t="shared" si="176"/>
        <v>0</v>
      </c>
      <c r="V143" s="97" t="str">
        <f t="shared" si="177"/>
        <v/>
      </c>
      <c r="W143" s="201">
        <f t="shared" si="178"/>
        <v>0</v>
      </c>
      <c r="X143" s="50"/>
      <c r="Y143" s="160" t="s">
        <v>619</v>
      </c>
      <c r="Z143" s="66"/>
      <c r="AA143" s="87" t="e">
        <f t="shared" ref="AA143:AK143" si="223">AA142</f>
        <v>#REF!</v>
      </c>
      <c r="AB143" s="87" t="e">
        <f t="shared" si="223"/>
        <v>#REF!</v>
      </c>
      <c r="AC143" s="87" t="e">
        <f t="shared" si="223"/>
        <v>#REF!</v>
      </c>
      <c r="AD143" s="87" t="e">
        <f t="shared" si="223"/>
        <v>#REF!</v>
      </c>
      <c r="AE143" s="87" t="e">
        <f t="shared" si="223"/>
        <v>#REF!</v>
      </c>
      <c r="AF143" s="87" t="e">
        <f t="shared" si="223"/>
        <v>#REF!</v>
      </c>
      <c r="AG143" s="87" t="e">
        <f t="shared" si="223"/>
        <v>#REF!</v>
      </c>
      <c r="AH143" s="87" t="e">
        <f t="shared" si="223"/>
        <v>#REF!</v>
      </c>
      <c r="AI143" s="87" t="e">
        <f t="shared" si="223"/>
        <v>#REF!</v>
      </c>
      <c r="AJ143" s="87" t="e">
        <f t="shared" si="223"/>
        <v>#REF!</v>
      </c>
      <c r="AK143" s="166" t="e">
        <f t="shared" si="223"/>
        <v>#REF!</v>
      </c>
      <c r="AL143" s="89" t="e">
        <f t="shared" si="221"/>
        <v>#REF!</v>
      </c>
      <c r="AP143" s="137"/>
      <c r="AQ143" s="137"/>
      <c r="AR143" s="137"/>
      <c r="AS143" s="137"/>
      <c r="AT143" s="137"/>
      <c r="AU143" s="137"/>
      <c r="AV143" s="137"/>
      <c r="AW143" s="137"/>
      <c r="AX143" s="137"/>
      <c r="AY143" s="137"/>
    </row>
    <row r="144" spans="1:51" ht="36.6" thickBot="1" x14ac:dyDescent="0.3">
      <c r="A144" s="56" t="e">
        <f t="shared" si="210"/>
        <v>#REF!</v>
      </c>
      <c r="B144" s="54" t="e">
        <f t="shared" si="187"/>
        <v>#REF!</v>
      </c>
      <c r="C144" s="54" t="e">
        <f t="shared" si="188"/>
        <v>#REF!</v>
      </c>
      <c r="D144" s="54" t="e">
        <f t="shared" si="211"/>
        <v>#REF!</v>
      </c>
      <c r="E144" s="57">
        <f t="shared" ca="1" si="209"/>
        <v>45685.476077199077</v>
      </c>
      <c r="F144" s="85"/>
      <c r="G144" s="98">
        <f>SUM(G126:G143)</f>
        <v>0</v>
      </c>
      <c r="H144" s="60"/>
      <c r="I144" s="60"/>
      <c r="J144" s="60"/>
      <c r="K144" s="60"/>
      <c r="L144" s="60"/>
      <c r="M144" s="60"/>
      <c r="N144" s="60"/>
      <c r="O144" s="151" t="s">
        <v>620</v>
      </c>
      <c r="P144" s="108"/>
      <c r="Q144" s="120"/>
      <c r="R144" s="121"/>
      <c r="S144" s="120"/>
      <c r="T144" s="120"/>
      <c r="U144" s="120"/>
      <c r="V144" s="120" t="str">
        <f t="shared" si="177"/>
        <v/>
      </c>
      <c r="W144" s="120"/>
      <c r="X144" s="108"/>
      <c r="Y144" s="122"/>
      <c r="Z144" s="60"/>
      <c r="AA144" s="87" t="e">
        <f t="shared" ref="AA144:AK144" si="224">AA143</f>
        <v>#REF!</v>
      </c>
      <c r="AB144" s="87" t="e">
        <f t="shared" si="224"/>
        <v>#REF!</v>
      </c>
      <c r="AC144" s="87" t="e">
        <f t="shared" si="224"/>
        <v>#REF!</v>
      </c>
      <c r="AD144" s="87" t="e">
        <f t="shared" si="224"/>
        <v>#REF!</v>
      </c>
      <c r="AE144" s="87" t="e">
        <f t="shared" si="224"/>
        <v>#REF!</v>
      </c>
      <c r="AF144" s="87" t="e">
        <f t="shared" si="224"/>
        <v>#REF!</v>
      </c>
      <c r="AG144" s="87" t="e">
        <f t="shared" si="224"/>
        <v>#REF!</v>
      </c>
      <c r="AH144" s="87" t="e">
        <f t="shared" si="224"/>
        <v>#REF!</v>
      </c>
      <c r="AI144" s="87" t="e">
        <f t="shared" si="224"/>
        <v>#REF!</v>
      </c>
      <c r="AJ144" s="87" t="e">
        <f t="shared" si="224"/>
        <v>#REF!</v>
      </c>
      <c r="AK144" s="166" t="e">
        <f t="shared" si="224"/>
        <v>#REF!</v>
      </c>
      <c r="AL144" s="89" t="e">
        <f t="shared" si="221"/>
        <v>#REF!</v>
      </c>
      <c r="AM144" s="90"/>
      <c r="AN144" s="90"/>
      <c r="AO144" s="90"/>
      <c r="AP144" s="137"/>
      <c r="AQ144" s="137"/>
      <c r="AR144" s="137"/>
      <c r="AS144" s="137"/>
      <c r="AT144" s="137"/>
      <c r="AU144" s="137"/>
      <c r="AV144" s="137"/>
      <c r="AW144" s="137"/>
      <c r="AX144" s="137"/>
      <c r="AY144" s="137"/>
    </row>
    <row r="145" spans="1:51" ht="24" thickTop="1" x14ac:dyDescent="0.25">
      <c r="A145" s="56" t="e">
        <f t="shared" si="210"/>
        <v>#REF!</v>
      </c>
      <c r="B145" s="54" t="e">
        <f t="shared" si="187"/>
        <v>#REF!</v>
      </c>
      <c r="C145" s="54" t="e">
        <f t="shared" si="188"/>
        <v>#REF!</v>
      </c>
      <c r="D145" s="54" t="e">
        <f t="shared" si="211"/>
        <v>#REF!</v>
      </c>
      <c r="E145" s="57">
        <f t="shared" ca="1" si="209"/>
        <v>45685.476077199077</v>
      </c>
      <c r="F145" s="85"/>
      <c r="G145" s="99" t="s">
        <v>621</v>
      </c>
      <c r="H145" s="139"/>
      <c r="I145" s="139"/>
      <c r="J145" s="139"/>
      <c r="K145" s="139"/>
      <c r="L145" s="139"/>
      <c r="M145" s="139"/>
      <c r="N145" s="139"/>
      <c r="O145" s="152"/>
      <c r="P145" s="101"/>
      <c r="Q145" s="102"/>
      <c r="R145" s="103"/>
      <c r="S145" s="102"/>
      <c r="T145" s="102"/>
      <c r="U145" s="102"/>
      <c r="V145" s="102" t="str">
        <f t="shared" si="177"/>
        <v/>
      </c>
      <c r="W145" s="102"/>
      <c r="X145" s="101"/>
      <c r="Y145" s="105"/>
      <c r="Z145" s="63"/>
      <c r="AA145" s="87" t="e">
        <f t="shared" ref="AA145:AK145" si="225">AA144</f>
        <v>#REF!</v>
      </c>
      <c r="AB145" s="87" t="e">
        <f t="shared" si="225"/>
        <v>#REF!</v>
      </c>
      <c r="AC145" s="87" t="e">
        <f t="shared" si="225"/>
        <v>#REF!</v>
      </c>
      <c r="AD145" s="87" t="e">
        <f t="shared" si="225"/>
        <v>#REF!</v>
      </c>
      <c r="AE145" s="87" t="e">
        <f t="shared" si="225"/>
        <v>#REF!</v>
      </c>
      <c r="AF145" s="87" t="e">
        <f t="shared" si="225"/>
        <v>#REF!</v>
      </c>
      <c r="AG145" s="87" t="e">
        <f t="shared" si="225"/>
        <v>#REF!</v>
      </c>
      <c r="AH145" s="87" t="e">
        <f t="shared" si="225"/>
        <v>#REF!</v>
      </c>
      <c r="AI145" s="87" t="e">
        <f t="shared" si="225"/>
        <v>#REF!</v>
      </c>
      <c r="AJ145" s="87" t="e">
        <f t="shared" si="225"/>
        <v>#REF!</v>
      </c>
      <c r="AK145" s="166" t="e">
        <f t="shared" si="225"/>
        <v>#REF!</v>
      </c>
      <c r="AL145" s="89" t="e">
        <f t="shared" si="221"/>
        <v>#REF!</v>
      </c>
      <c r="AM145" s="62"/>
      <c r="AN145" s="62"/>
      <c r="AO145" s="62"/>
      <c r="AP145" s="137"/>
      <c r="AQ145" s="137"/>
      <c r="AR145" s="137"/>
      <c r="AS145" s="137"/>
      <c r="AT145" s="137"/>
      <c r="AU145" s="137"/>
      <c r="AV145" s="137"/>
      <c r="AW145" s="137"/>
      <c r="AX145" s="137"/>
      <c r="AY145" s="137"/>
    </row>
    <row r="146" spans="1:51" x14ac:dyDescent="0.25">
      <c r="A146" s="56" t="e">
        <f>#REF!</f>
        <v>#REF!</v>
      </c>
      <c r="B146" s="54" t="e">
        <f>IF(#REF!&lt;&gt;A146,#REF!+1,#REF!)</f>
        <v>#REF!</v>
      </c>
      <c r="C146" s="54" t="e">
        <f t="shared" si="188"/>
        <v>#REF!</v>
      </c>
      <c r="D146" s="54" t="e">
        <f>#REF!</f>
        <v>#REF!</v>
      </c>
      <c r="E146" s="57">
        <f t="shared" ca="1" si="209"/>
        <v>45685.476077199077</v>
      </c>
      <c r="F146" s="85"/>
      <c r="G146" s="33"/>
      <c r="H146" s="65" t="str">
        <f t="shared" ref="H146:H203" si="226">IF(G146="","",G146)</f>
        <v/>
      </c>
      <c r="I146" s="58" t="str">
        <f t="shared" ref="I146:I187" si="227">IF(P146="accessories","Accessories","Plants")</f>
        <v>Plants</v>
      </c>
      <c r="J146" s="162" t="s">
        <v>220</v>
      </c>
      <c r="K146" s="30"/>
      <c r="L146" s="30"/>
      <c r="M146" s="238"/>
      <c r="N146" s="238"/>
      <c r="O146" s="149" t="s">
        <v>622</v>
      </c>
      <c r="P146" s="153" t="s">
        <v>623</v>
      </c>
      <c r="Q146" s="155" t="s">
        <v>624</v>
      </c>
      <c r="R146" s="59"/>
      <c r="S146" s="97" t="str">
        <f t="shared" si="174"/>
        <v>0</v>
      </c>
      <c r="T146" s="97" t="str">
        <f t="shared" si="175"/>
        <v>0</v>
      </c>
      <c r="U146" s="97" t="str">
        <f t="shared" si="176"/>
        <v>0</v>
      </c>
      <c r="V146" s="97" t="str">
        <f t="shared" si="177"/>
        <v/>
      </c>
      <c r="W146" s="201">
        <f t="shared" si="178"/>
        <v>0</v>
      </c>
      <c r="X146" s="32"/>
      <c r="Y146" s="92" t="s">
        <v>625</v>
      </c>
      <c r="Z146" s="77"/>
      <c r="AA146" s="87" t="e">
        <f>#REF!</f>
        <v>#REF!</v>
      </c>
      <c r="AB146" s="87" t="e">
        <f>#REF!</f>
        <v>#REF!</v>
      </c>
      <c r="AC146" s="87" t="e">
        <f>#REF!</f>
        <v>#REF!</v>
      </c>
      <c r="AD146" s="87" t="e">
        <f>#REF!</f>
        <v>#REF!</v>
      </c>
      <c r="AE146" s="87" t="e">
        <f>#REF!</f>
        <v>#REF!</v>
      </c>
      <c r="AF146" s="87" t="e">
        <f>#REF!</f>
        <v>#REF!</v>
      </c>
      <c r="AG146" s="87" t="e">
        <f>#REF!</f>
        <v>#REF!</v>
      </c>
      <c r="AH146" s="87" t="e">
        <f>#REF!</f>
        <v>#REF!</v>
      </c>
      <c r="AI146" s="87" t="e">
        <f>#REF!</f>
        <v>#REF!</v>
      </c>
      <c r="AJ146" s="87" t="e">
        <f>#REF!</f>
        <v>#REF!</v>
      </c>
      <c r="AK146" s="166" t="e">
        <f>#REF!</f>
        <v>#REF!</v>
      </c>
      <c r="AL146" s="89" t="e">
        <f>#REF!</f>
        <v>#REF!</v>
      </c>
      <c r="AP146" s="137"/>
      <c r="AQ146" s="137"/>
      <c r="AR146" s="137"/>
      <c r="AS146" s="137"/>
      <c r="AT146" s="137"/>
      <c r="AU146" s="137"/>
      <c r="AV146" s="137"/>
      <c r="AW146" s="137"/>
      <c r="AX146" s="137"/>
      <c r="AY146" s="137"/>
    </row>
    <row r="147" spans="1:51" ht="31.2" x14ac:dyDescent="0.25">
      <c r="A147" s="56" t="e">
        <f t="shared" si="210"/>
        <v>#REF!</v>
      </c>
      <c r="B147" s="54" t="e">
        <f t="shared" si="187"/>
        <v>#REF!</v>
      </c>
      <c r="C147" s="54" t="e">
        <f t="shared" si="188"/>
        <v>#REF!</v>
      </c>
      <c r="D147" s="54" t="e">
        <f t="shared" si="211"/>
        <v>#REF!</v>
      </c>
      <c r="E147" s="57">
        <f t="shared" ca="1" si="209"/>
        <v>45685.476077199077</v>
      </c>
      <c r="F147" s="85"/>
      <c r="G147" s="33"/>
      <c r="H147" s="65" t="str">
        <f t="shared" si="226"/>
        <v/>
      </c>
      <c r="I147" s="58" t="str">
        <f t="shared" si="227"/>
        <v>Plants</v>
      </c>
      <c r="J147" s="162" t="s">
        <v>220</v>
      </c>
      <c r="K147" s="30"/>
      <c r="L147" s="30"/>
      <c r="M147" s="238"/>
      <c r="N147" s="238"/>
      <c r="O147" s="149" t="s">
        <v>49</v>
      </c>
      <c r="P147" s="153" t="s">
        <v>623</v>
      </c>
      <c r="Q147" s="157" t="s">
        <v>626</v>
      </c>
      <c r="R147" s="59"/>
      <c r="S147" s="97" t="str">
        <f t="shared" si="174"/>
        <v>0</v>
      </c>
      <c r="T147" s="97" t="str">
        <f t="shared" si="175"/>
        <v>0</v>
      </c>
      <c r="U147" s="97" t="str">
        <f t="shared" si="176"/>
        <v>0</v>
      </c>
      <c r="V147" s="97" t="str">
        <f t="shared" si="177"/>
        <v/>
      </c>
      <c r="W147" s="201">
        <f t="shared" si="178"/>
        <v>0</v>
      </c>
      <c r="X147" s="50"/>
      <c r="Y147" s="92" t="s">
        <v>627</v>
      </c>
      <c r="Z147" s="77"/>
      <c r="AA147" s="87" t="e">
        <f t="shared" ref="AA147:AK147" si="228">AA146</f>
        <v>#REF!</v>
      </c>
      <c r="AB147" s="87" t="e">
        <f t="shared" si="228"/>
        <v>#REF!</v>
      </c>
      <c r="AC147" s="87" t="e">
        <f t="shared" si="228"/>
        <v>#REF!</v>
      </c>
      <c r="AD147" s="87" t="e">
        <f t="shared" si="228"/>
        <v>#REF!</v>
      </c>
      <c r="AE147" s="87" t="e">
        <f t="shared" si="228"/>
        <v>#REF!</v>
      </c>
      <c r="AF147" s="87" t="e">
        <f t="shared" si="228"/>
        <v>#REF!</v>
      </c>
      <c r="AG147" s="87" t="e">
        <f t="shared" si="228"/>
        <v>#REF!</v>
      </c>
      <c r="AH147" s="87" t="e">
        <f t="shared" si="228"/>
        <v>#REF!</v>
      </c>
      <c r="AI147" s="87" t="e">
        <f t="shared" si="228"/>
        <v>#REF!</v>
      </c>
      <c r="AJ147" s="87" t="e">
        <f t="shared" si="228"/>
        <v>#REF!</v>
      </c>
      <c r="AK147" s="166" t="e">
        <f t="shared" si="228"/>
        <v>#REF!</v>
      </c>
      <c r="AL147" s="89" t="e">
        <f t="shared" si="221"/>
        <v>#REF!</v>
      </c>
      <c r="AP147" s="137"/>
      <c r="AQ147" s="137"/>
      <c r="AR147" s="137"/>
      <c r="AS147" s="137"/>
      <c r="AT147" s="137"/>
      <c r="AU147" s="137"/>
      <c r="AV147" s="137"/>
      <c r="AW147" s="137"/>
      <c r="AX147" s="137"/>
      <c r="AY147" s="137"/>
    </row>
    <row r="148" spans="1:51" ht="31.2" x14ac:dyDescent="0.25">
      <c r="A148" s="56" t="e">
        <f t="shared" si="210"/>
        <v>#REF!</v>
      </c>
      <c r="B148" s="54" t="e">
        <f t="shared" si="187"/>
        <v>#REF!</v>
      </c>
      <c r="C148" s="54" t="e">
        <f t="shared" si="188"/>
        <v>#REF!</v>
      </c>
      <c r="D148" s="54" t="e">
        <f t="shared" si="211"/>
        <v>#REF!</v>
      </c>
      <c r="E148" s="57">
        <f t="shared" ca="1" si="209"/>
        <v>45685.476077199077</v>
      </c>
      <c r="F148" s="85"/>
      <c r="G148" s="33"/>
      <c r="H148" s="65" t="str">
        <f t="shared" si="226"/>
        <v/>
      </c>
      <c r="I148" s="58" t="str">
        <f t="shared" si="227"/>
        <v>Plants</v>
      </c>
      <c r="J148" s="162" t="s">
        <v>220</v>
      </c>
      <c r="K148" s="30"/>
      <c r="L148" s="30"/>
      <c r="M148" s="238"/>
      <c r="N148" s="238"/>
      <c r="O148" s="149" t="s">
        <v>628</v>
      </c>
      <c r="P148" s="153" t="s">
        <v>623</v>
      </c>
      <c r="Q148" s="155" t="s">
        <v>629</v>
      </c>
      <c r="R148" s="59"/>
      <c r="S148" s="97" t="str">
        <f t="shared" si="174"/>
        <v>0</v>
      </c>
      <c r="T148" s="97" t="str">
        <f t="shared" si="175"/>
        <v>0</v>
      </c>
      <c r="U148" s="97" t="str">
        <f t="shared" si="176"/>
        <v>0</v>
      </c>
      <c r="V148" s="97" t="str">
        <f t="shared" si="177"/>
        <v/>
      </c>
      <c r="W148" s="201">
        <f t="shared" si="178"/>
        <v>0</v>
      </c>
      <c r="X148" s="32"/>
      <c r="Y148" s="92" t="s">
        <v>630</v>
      </c>
      <c r="Z148" s="66"/>
      <c r="AA148" s="87" t="e">
        <f t="shared" ref="AA148:AK148" si="229">AA147</f>
        <v>#REF!</v>
      </c>
      <c r="AB148" s="87" t="e">
        <f t="shared" si="229"/>
        <v>#REF!</v>
      </c>
      <c r="AC148" s="87" t="e">
        <f t="shared" si="229"/>
        <v>#REF!</v>
      </c>
      <c r="AD148" s="87" t="e">
        <f t="shared" si="229"/>
        <v>#REF!</v>
      </c>
      <c r="AE148" s="87" t="e">
        <f t="shared" si="229"/>
        <v>#REF!</v>
      </c>
      <c r="AF148" s="87" t="e">
        <f t="shared" si="229"/>
        <v>#REF!</v>
      </c>
      <c r="AG148" s="87" t="e">
        <f t="shared" si="229"/>
        <v>#REF!</v>
      </c>
      <c r="AH148" s="87" t="e">
        <f t="shared" si="229"/>
        <v>#REF!</v>
      </c>
      <c r="AI148" s="87" t="e">
        <f t="shared" si="229"/>
        <v>#REF!</v>
      </c>
      <c r="AJ148" s="87" t="e">
        <f t="shared" si="229"/>
        <v>#REF!</v>
      </c>
      <c r="AK148" s="166" t="e">
        <f t="shared" si="229"/>
        <v>#REF!</v>
      </c>
      <c r="AL148" s="89" t="e">
        <f t="shared" si="221"/>
        <v>#REF!</v>
      </c>
      <c r="AP148" s="137"/>
      <c r="AQ148" s="137"/>
      <c r="AR148" s="137"/>
      <c r="AS148" s="137"/>
      <c r="AT148" s="137"/>
      <c r="AU148" s="137"/>
      <c r="AV148" s="137"/>
      <c r="AW148" s="137"/>
      <c r="AX148" s="137"/>
      <c r="AY148" s="137"/>
    </row>
    <row r="149" spans="1:51" ht="31.2" x14ac:dyDescent="0.25">
      <c r="A149" s="56" t="e">
        <f t="shared" si="210"/>
        <v>#REF!</v>
      </c>
      <c r="B149" s="54" t="e">
        <f t="shared" si="187"/>
        <v>#REF!</v>
      </c>
      <c r="C149" s="54" t="e">
        <f t="shared" si="188"/>
        <v>#REF!</v>
      </c>
      <c r="D149" s="54" t="e">
        <f t="shared" si="211"/>
        <v>#REF!</v>
      </c>
      <c r="E149" s="57">
        <f t="shared" ca="1" si="209"/>
        <v>45685.476077199077</v>
      </c>
      <c r="F149" s="85"/>
      <c r="G149" s="33"/>
      <c r="H149" s="65" t="str">
        <f t="shared" si="226"/>
        <v/>
      </c>
      <c r="I149" s="58" t="str">
        <f t="shared" si="227"/>
        <v>Plants</v>
      </c>
      <c r="J149" s="162" t="s">
        <v>220</v>
      </c>
      <c r="K149" s="30"/>
      <c r="L149" s="30"/>
      <c r="M149" s="238"/>
      <c r="N149" s="238"/>
      <c r="O149" s="149" t="s">
        <v>631</v>
      </c>
      <c r="P149" s="153" t="s">
        <v>623</v>
      </c>
      <c r="Q149" s="155" t="s">
        <v>632</v>
      </c>
      <c r="R149" s="59"/>
      <c r="S149" s="97" t="str">
        <f t="shared" si="174"/>
        <v>0</v>
      </c>
      <c r="T149" s="97" t="str">
        <f t="shared" si="175"/>
        <v>0</v>
      </c>
      <c r="U149" s="97" t="str">
        <f t="shared" si="176"/>
        <v>0</v>
      </c>
      <c r="V149" s="97" t="str">
        <f t="shared" si="177"/>
        <v/>
      </c>
      <c r="W149" s="201">
        <f t="shared" si="178"/>
        <v>0</v>
      </c>
      <c r="X149" s="32"/>
      <c r="Y149" s="92" t="s">
        <v>633</v>
      </c>
      <c r="Z149" s="66"/>
      <c r="AA149" s="87" t="e">
        <f t="shared" ref="AA149:AK149" si="230">AA148</f>
        <v>#REF!</v>
      </c>
      <c r="AB149" s="87" t="e">
        <f t="shared" si="230"/>
        <v>#REF!</v>
      </c>
      <c r="AC149" s="87" t="e">
        <f t="shared" si="230"/>
        <v>#REF!</v>
      </c>
      <c r="AD149" s="87" t="e">
        <f t="shared" si="230"/>
        <v>#REF!</v>
      </c>
      <c r="AE149" s="87" t="e">
        <f t="shared" si="230"/>
        <v>#REF!</v>
      </c>
      <c r="AF149" s="87" t="e">
        <f t="shared" si="230"/>
        <v>#REF!</v>
      </c>
      <c r="AG149" s="87" t="e">
        <f t="shared" si="230"/>
        <v>#REF!</v>
      </c>
      <c r="AH149" s="87" t="e">
        <f t="shared" si="230"/>
        <v>#REF!</v>
      </c>
      <c r="AI149" s="87" t="e">
        <f t="shared" si="230"/>
        <v>#REF!</v>
      </c>
      <c r="AJ149" s="87" t="e">
        <f t="shared" si="230"/>
        <v>#REF!</v>
      </c>
      <c r="AK149" s="166" t="e">
        <f t="shared" si="230"/>
        <v>#REF!</v>
      </c>
      <c r="AL149" s="89" t="e">
        <f t="shared" si="221"/>
        <v>#REF!</v>
      </c>
      <c r="AP149" s="137"/>
      <c r="AQ149" s="137"/>
      <c r="AR149" s="137"/>
      <c r="AS149" s="137"/>
      <c r="AT149" s="137"/>
      <c r="AU149" s="137"/>
      <c r="AV149" s="137"/>
      <c r="AW149" s="137"/>
      <c r="AX149" s="137"/>
      <c r="AY149" s="137"/>
    </row>
    <row r="150" spans="1:51" ht="31.2" x14ac:dyDescent="0.25">
      <c r="A150" s="56" t="e">
        <f t="shared" si="210"/>
        <v>#REF!</v>
      </c>
      <c r="B150" s="54" t="e">
        <f t="shared" si="187"/>
        <v>#REF!</v>
      </c>
      <c r="C150" s="54" t="e">
        <f t="shared" si="188"/>
        <v>#REF!</v>
      </c>
      <c r="D150" s="54" t="e">
        <f t="shared" si="211"/>
        <v>#REF!</v>
      </c>
      <c r="E150" s="57">
        <f t="shared" ca="1" si="209"/>
        <v>45685.476077199077</v>
      </c>
      <c r="F150" s="85"/>
      <c r="G150" s="33"/>
      <c r="H150" s="65" t="str">
        <f t="shared" si="226"/>
        <v/>
      </c>
      <c r="I150" s="58" t="str">
        <f t="shared" si="227"/>
        <v>Plants</v>
      </c>
      <c r="J150" s="162" t="s">
        <v>220</v>
      </c>
      <c r="K150" s="30"/>
      <c r="L150" s="30"/>
      <c r="M150" s="238"/>
      <c r="N150" s="238"/>
      <c r="O150" s="149" t="s">
        <v>50</v>
      </c>
      <c r="P150" s="153" t="s">
        <v>623</v>
      </c>
      <c r="Q150" s="157" t="s">
        <v>634</v>
      </c>
      <c r="R150" s="59"/>
      <c r="S150" s="97" t="str">
        <f t="shared" si="174"/>
        <v>0</v>
      </c>
      <c r="T150" s="97" t="str">
        <f t="shared" si="175"/>
        <v>0</v>
      </c>
      <c r="U150" s="97" t="str">
        <f t="shared" si="176"/>
        <v>0</v>
      </c>
      <c r="V150" s="97" t="str">
        <f t="shared" si="177"/>
        <v/>
      </c>
      <c r="W150" s="201">
        <f t="shared" si="178"/>
        <v>0</v>
      </c>
      <c r="X150" s="32"/>
      <c r="Y150" s="92" t="s">
        <v>635</v>
      </c>
      <c r="Z150" s="66"/>
      <c r="AA150" s="87" t="e">
        <f t="shared" ref="AA150:AK150" si="231">AA149</f>
        <v>#REF!</v>
      </c>
      <c r="AB150" s="87" t="e">
        <f t="shared" si="231"/>
        <v>#REF!</v>
      </c>
      <c r="AC150" s="87" t="e">
        <f t="shared" si="231"/>
        <v>#REF!</v>
      </c>
      <c r="AD150" s="87" t="e">
        <f t="shared" si="231"/>
        <v>#REF!</v>
      </c>
      <c r="AE150" s="87" t="e">
        <f t="shared" si="231"/>
        <v>#REF!</v>
      </c>
      <c r="AF150" s="87" t="e">
        <f t="shared" si="231"/>
        <v>#REF!</v>
      </c>
      <c r="AG150" s="87" t="e">
        <f t="shared" si="231"/>
        <v>#REF!</v>
      </c>
      <c r="AH150" s="87" t="e">
        <f t="shared" si="231"/>
        <v>#REF!</v>
      </c>
      <c r="AI150" s="87" t="e">
        <f t="shared" si="231"/>
        <v>#REF!</v>
      </c>
      <c r="AJ150" s="87" t="e">
        <f t="shared" si="231"/>
        <v>#REF!</v>
      </c>
      <c r="AK150" s="166" t="e">
        <f t="shared" si="231"/>
        <v>#REF!</v>
      </c>
      <c r="AL150" s="89" t="e">
        <f t="shared" si="221"/>
        <v>#REF!</v>
      </c>
      <c r="AP150" s="137"/>
      <c r="AQ150" s="137"/>
      <c r="AR150" s="137"/>
      <c r="AS150" s="137"/>
      <c r="AT150" s="137"/>
      <c r="AU150" s="137"/>
      <c r="AV150" s="137"/>
      <c r="AW150" s="137"/>
      <c r="AX150" s="137"/>
      <c r="AY150" s="137"/>
    </row>
    <row r="151" spans="1:51" ht="31.2" x14ac:dyDescent="0.25">
      <c r="A151" s="56" t="e">
        <f t="shared" si="210"/>
        <v>#REF!</v>
      </c>
      <c r="B151" s="54" t="e">
        <f t="shared" si="187"/>
        <v>#REF!</v>
      </c>
      <c r="C151" s="54" t="e">
        <f t="shared" si="188"/>
        <v>#REF!</v>
      </c>
      <c r="D151" s="54" t="e">
        <f t="shared" si="211"/>
        <v>#REF!</v>
      </c>
      <c r="E151" s="57">
        <f t="shared" ca="1" si="209"/>
        <v>45685.476077199077</v>
      </c>
      <c r="F151" s="85"/>
      <c r="G151" s="33"/>
      <c r="H151" s="65" t="str">
        <f t="shared" si="226"/>
        <v/>
      </c>
      <c r="I151" s="58" t="str">
        <f t="shared" si="227"/>
        <v>Plants</v>
      </c>
      <c r="J151" s="162" t="s">
        <v>220</v>
      </c>
      <c r="K151" s="30"/>
      <c r="L151" s="30"/>
      <c r="M151" s="238"/>
      <c r="N151" s="238"/>
      <c r="O151" s="149" t="s">
        <v>79</v>
      </c>
      <c r="P151" s="153" t="s">
        <v>623</v>
      </c>
      <c r="Q151" s="155" t="s">
        <v>636</v>
      </c>
      <c r="R151" s="59"/>
      <c r="S151" s="97" t="str">
        <f t="shared" si="174"/>
        <v>0</v>
      </c>
      <c r="T151" s="97" t="str">
        <f t="shared" si="175"/>
        <v>0</v>
      </c>
      <c r="U151" s="97" t="str">
        <f t="shared" si="176"/>
        <v>0</v>
      </c>
      <c r="V151" s="97" t="str">
        <f t="shared" si="177"/>
        <v/>
      </c>
      <c r="W151" s="201">
        <f t="shared" si="178"/>
        <v>0</v>
      </c>
      <c r="X151" s="32"/>
      <c r="Y151" s="92" t="s">
        <v>637</v>
      </c>
      <c r="Z151" s="77"/>
      <c r="AA151" s="87" t="e">
        <f t="shared" ref="AA151:AK151" si="232">AA150</f>
        <v>#REF!</v>
      </c>
      <c r="AB151" s="87" t="e">
        <f t="shared" si="232"/>
        <v>#REF!</v>
      </c>
      <c r="AC151" s="87" t="e">
        <f t="shared" si="232"/>
        <v>#REF!</v>
      </c>
      <c r="AD151" s="87" t="e">
        <f t="shared" si="232"/>
        <v>#REF!</v>
      </c>
      <c r="AE151" s="87" t="e">
        <f t="shared" si="232"/>
        <v>#REF!</v>
      </c>
      <c r="AF151" s="87" t="e">
        <f t="shared" si="232"/>
        <v>#REF!</v>
      </c>
      <c r="AG151" s="87" t="e">
        <f t="shared" si="232"/>
        <v>#REF!</v>
      </c>
      <c r="AH151" s="87" t="e">
        <f t="shared" si="232"/>
        <v>#REF!</v>
      </c>
      <c r="AI151" s="87" t="e">
        <f t="shared" si="232"/>
        <v>#REF!</v>
      </c>
      <c r="AJ151" s="87" t="e">
        <f t="shared" si="232"/>
        <v>#REF!</v>
      </c>
      <c r="AK151" s="166" t="e">
        <f t="shared" si="232"/>
        <v>#REF!</v>
      </c>
      <c r="AL151" s="89" t="e">
        <f t="shared" si="221"/>
        <v>#REF!</v>
      </c>
      <c r="AP151" s="137"/>
      <c r="AQ151" s="137"/>
      <c r="AR151" s="137"/>
      <c r="AS151" s="137"/>
      <c r="AT151" s="137"/>
      <c r="AU151" s="137"/>
      <c r="AV151" s="137"/>
      <c r="AW151" s="137"/>
      <c r="AX151" s="137"/>
      <c r="AY151" s="137"/>
    </row>
    <row r="152" spans="1:51" ht="31.2" x14ac:dyDescent="0.25">
      <c r="A152" s="56" t="e">
        <f>#REF!</f>
        <v>#REF!</v>
      </c>
      <c r="B152" s="54" t="e">
        <f>IF(#REF!&lt;&gt;A152,#REF!+1,#REF!)</f>
        <v>#REF!</v>
      </c>
      <c r="C152" s="54" t="e">
        <f t="shared" si="188"/>
        <v>#REF!</v>
      </c>
      <c r="D152" s="54" t="e">
        <f>#REF!</f>
        <v>#REF!</v>
      </c>
      <c r="E152" s="57">
        <f t="shared" ca="1" si="209"/>
        <v>45685.476077199077</v>
      </c>
      <c r="F152" s="85"/>
      <c r="G152" s="33"/>
      <c r="H152" s="65" t="str">
        <f t="shared" si="226"/>
        <v/>
      </c>
      <c r="I152" s="58" t="str">
        <f t="shared" si="227"/>
        <v>Plants</v>
      </c>
      <c r="J152" s="162" t="s">
        <v>220</v>
      </c>
      <c r="K152" s="30"/>
      <c r="L152" s="30"/>
      <c r="M152" s="238"/>
      <c r="N152" s="238"/>
      <c r="O152" s="150" t="s">
        <v>638</v>
      </c>
      <c r="P152" s="153" t="s">
        <v>623</v>
      </c>
      <c r="Q152" s="155" t="s">
        <v>639</v>
      </c>
      <c r="R152" s="59"/>
      <c r="S152" s="97" t="str">
        <f t="shared" si="174"/>
        <v>0</v>
      </c>
      <c r="T152" s="97" t="str">
        <f t="shared" si="175"/>
        <v>0</v>
      </c>
      <c r="U152" s="97" t="str">
        <f t="shared" si="176"/>
        <v>0</v>
      </c>
      <c r="V152" s="97" t="str">
        <f t="shared" si="177"/>
        <v/>
      </c>
      <c r="W152" s="201">
        <f t="shared" si="178"/>
        <v>0</v>
      </c>
      <c r="X152" s="32"/>
      <c r="Y152" s="92" t="s">
        <v>640</v>
      </c>
      <c r="Z152" s="77"/>
      <c r="AA152" s="87" t="e">
        <f>#REF!</f>
        <v>#REF!</v>
      </c>
      <c r="AB152" s="87" t="e">
        <f>#REF!</f>
        <v>#REF!</v>
      </c>
      <c r="AC152" s="87" t="e">
        <f>#REF!</f>
        <v>#REF!</v>
      </c>
      <c r="AD152" s="87" t="e">
        <f>#REF!</f>
        <v>#REF!</v>
      </c>
      <c r="AE152" s="87" t="e">
        <f>#REF!</f>
        <v>#REF!</v>
      </c>
      <c r="AF152" s="87" t="e">
        <f>#REF!</f>
        <v>#REF!</v>
      </c>
      <c r="AG152" s="87" t="e">
        <f>#REF!</f>
        <v>#REF!</v>
      </c>
      <c r="AH152" s="87" t="e">
        <f>#REF!</f>
        <v>#REF!</v>
      </c>
      <c r="AI152" s="87" t="e">
        <f>#REF!</f>
        <v>#REF!</v>
      </c>
      <c r="AJ152" s="87" t="e">
        <f>#REF!</f>
        <v>#REF!</v>
      </c>
      <c r="AK152" s="166" t="e">
        <f>#REF!</f>
        <v>#REF!</v>
      </c>
      <c r="AL152" s="89" t="e">
        <f>#REF!</f>
        <v>#REF!</v>
      </c>
      <c r="AP152" s="137"/>
      <c r="AQ152" s="137"/>
      <c r="AR152" s="137"/>
      <c r="AS152" s="137"/>
      <c r="AT152" s="137"/>
      <c r="AU152" s="137"/>
      <c r="AV152" s="137"/>
      <c r="AW152" s="137"/>
      <c r="AX152" s="137"/>
      <c r="AY152" s="137"/>
    </row>
    <row r="153" spans="1:51" ht="31.2" hidden="1" x14ac:dyDescent="0.25">
      <c r="A153" s="56" t="e">
        <f t="shared" si="210"/>
        <v>#REF!</v>
      </c>
      <c r="B153" s="54" t="e">
        <f t="shared" si="187"/>
        <v>#REF!</v>
      </c>
      <c r="C153" s="54" t="e">
        <f t="shared" si="188"/>
        <v>#REF!</v>
      </c>
      <c r="D153" s="54" t="e">
        <f t="shared" si="211"/>
        <v>#REF!</v>
      </c>
      <c r="E153" s="57">
        <f t="shared" ca="1" si="209"/>
        <v>45685.476077199077</v>
      </c>
      <c r="F153" s="85"/>
      <c r="G153" s="33"/>
      <c r="H153" s="65" t="str">
        <f t="shared" si="226"/>
        <v/>
      </c>
      <c r="I153" s="58" t="str">
        <f t="shared" si="227"/>
        <v>Plants</v>
      </c>
      <c r="J153" s="162" t="s">
        <v>220</v>
      </c>
      <c r="K153" s="30"/>
      <c r="L153" s="30"/>
      <c r="M153" s="238"/>
      <c r="N153" s="238"/>
      <c r="O153" s="149" t="s">
        <v>641</v>
      </c>
      <c r="P153" s="153" t="s">
        <v>623</v>
      </c>
      <c r="Q153" s="155" t="s">
        <v>642</v>
      </c>
      <c r="R153" s="59"/>
      <c r="S153" s="97" t="str">
        <f t="shared" si="174"/>
        <v>0</v>
      </c>
      <c r="T153" s="97" t="str">
        <f t="shared" si="175"/>
        <v>0</v>
      </c>
      <c r="U153" s="97" t="str">
        <f t="shared" si="176"/>
        <v>0</v>
      </c>
      <c r="V153" s="97" t="str">
        <f t="shared" si="177"/>
        <v/>
      </c>
      <c r="W153" s="201">
        <f t="shared" si="178"/>
        <v>0</v>
      </c>
      <c r="X153" s="32"/>
      <c r="Y153" s="92" t="s">
        <v>643</v>
      </c>
      <c r="Z153" s="66"/>
      <c r="AA153" s="87" t="e">
        <f t="shared" ref="AA153:AK153" si="233">AA152</f>
        <v>#REF!</v>
      </c>
      <c r="AB153" s="87" t="e">
        <f t="shared" si="233"/>
        <v>#REF!</v>
      </c>
      <c r="AC153" s="87" t="e">
        <f t="shared" si="233"/>
        <v>#REF!</v>
      </c>
      <c r="AD153" s="87" t="e">
        <f t="shared" si="233"/>
        <v>#REF!</v>
      </c>
      <c r="AE153" s="87" t="e">
        <f t="shared" si="233"/>
        <v>#REF!</v>
      </c>
      <c r="AF153" s="87" t="e">
        <f t="shared" si="233"/>
        <v>#REF!</v>
      </c>
      <c r="AG153" s="87" t="e">
        <f t="shared" si="233"/>
        <v>#REF!</v>
      </c>
      <c r="AH153" s="87" t="e">
        <f t="shared" si="233"/>
        <v>#REF!</v>
      </c>
      <c r="AI153" s="87" t="e">
        <f t="shared" si="233"/>
        <v>#REF!</v>
      </c>
      <c r="AJ153" s="87" t="e">
        <f t="shared" si="233"/>
        <v>#REF!</v>
      </c>
      <c r="AK153" s="166" t="e">
        <f t="shared" si="233"/>
        <v>#REF!</v>
      </c>
      <c r="AL153" s="89" t="e">
        <f t="shared" ref="AL153:AL165" si="234">AL152</f>
        <v>#REF!</v>
      </c>
      <c r="AP153" s="137"/>
      <c r="AQ153" s="137"/>
      <c r="AR153" s="137"/>
      <c r="AS153" s="137"/>
      <c r="AT153" s="137"/>
      <c r="AU153" s="137"/>
      <c r="AV153" s="137"/>
      <c r="AW153" s="137"/>
      <c r="AX153" s="137"/>
      <c r="AY153" s="137"/>
    </row>
    <row r="154" spans="1:51" ht="31.2" x14ac:dyDescent="0.25">
      <c r="A154" s="56" t="e">
        <f>#REF!</f>
        <v>#REF!</v>
      </c>
      <c r="B154" s="54" t="e">
        <f>IF(#REF!&lt;&gt;A154,#REF!+1,#REF!)</f>
        <v>#REF!</v>
      </c>
      <c r="C154" s="54" t="e">
        <f t="shared" si="188"/>
        <v>#REF!</v>
      </c>
      <c r="D154" s="54" t="e">
        <f>#REF!</f>
        <v>#REF!</v>
      </c>
      <c r="E154" s="57">
        <f t="shared" ca="1" si="209"/>
        <v>45685.476077199077</v>
      </c>
      <c r="F154" s="85"/>
      <c r="G154" s="33"/>
      <c r="H154" s="65" t="str">
        <f t="shared" si="226"/>
        <v/>
      </c>
      <c r="I154" s="58" t="str">
        <f t="shared" si="227"/>
        <v>Plants</v>
      </c>
      <c r="J154" s="162" t="s">
        <v>220</v>
      </c>
      <c r="K154" s="30"/>
      <c r="L154" s="30"/>
      <c r="M154" s="238"/>
      <c r="N154" s="238"/>
      <c r="O154" s="149" t="s">
        <v>644</v>
      </c>
      <c r="P154" s="153" t="s">
        <v>623</v>
      </c>
      <c r="Q154" s="155" t="s">
        <v>645</v>
      </c>
      <c r="R154" s="59"/>
      <c r="S154" s="97" t="str">
        <f t="shared" si="174"/>
        <v>0</v>
      </c>
      <c r="T154" s="97" t="str">
        <f t="shared" si="175"/>
        <v>0</v>
      </c>
      <c r="U154" s="97" t="str">
        <f t="shared" si="176"/>
        <v>0</v>
      </c>
      <c r="V154" s="97" t="str">
        <f t="shared" si="177"/>
        <v/>
      </c>
      <c r="W154" s="201">
        <f t="shared" si="178"/>
        <v>0</v>
      </c>
      <c r="X154" s="32"/>
      <c r="Y154" s="92" t="s">
        <v>646</v>
      </c>
      <c r="Z154" s="66"/>
      <c r="AA154" s="87" t="e">
        <f>#REF!</f>
        <v>#REF!</v>
      </c>
      <c r="AB154" s="87" t="e">
        <f>#REF!</f>
        <v>#REF!</v>
      </c>
      <c r="AC154" s="87" t="e">
        <f>#REF!</f>
        <v>#REF!</v>
      </c>
      <c r="AD154" s="87" t="e">
        <f>#REF!</f>
        <v>#REF!</v>
      </c>
      <c r="AE154" s="87" t="e">
        <f>#REF!</f>
        <v>#REF!</v>
      </c>
      <c r="AF154" s="87" t="e">
        <f>#REF!</f>
        <v>#REF!</v>
      </c>
      <c r="AG154" s="87" t="e">
        <f>#REF!</f>
        <v>#REF!</v>
      </c>
      <c r="AH154" s="87" t="e">
        <f>#REF!</f>
        <v>#REF!</v>
      </c>
      <c r="AI154" s="87" t="e">
        <f>#REF!</f>
        <v>#REF!</v>
      </c>
      <c r="AJ154" s="87" t="e">
        <f>#REF!</f>
        <v>#REF!</v>
      </c>
      <c r="AK154" s="166" t="e">
        <f>#REF!</f>
        <v>#REF!</v>
      </c>
      <c r="AL154" s="89" t="e">
        <f>#REF!</f>
        <v>#REF!</v>
      </c>
      <c r="AP154" s="137"/>
      <c r="AQ154" s="137"/>
      <c r="AR154" s="137"/>
      <c r="AS154" s="137"/>
      <c r="AT154" s="137"/>
      <c r="AU154" s="137"/>
      <c r="AV154" s="137"/>
      <c r="AW154" s="137"/>
      <c r="AX154" s="137"/>
      <c r="AY154" s="137"/>
    </row>
    <row r="155" spans="1:51" ht="31.2" hidden="1" x14ac:dyDescent="0.25">
      <c r="A155" s="56" t="e">
        <f t="shared" si="210"/>
        <v>#REF!</v>
      </c>
      <c r="B155" s="54" t="e">
        <f t="shared" si="187"/>
        <v>#REF!</v>
      </c>
      <c r="C155" s="54" t="e">
        <f t="shared" si="188"/>
        <v>#REF!</v>
      </c>
      <c r="D155" s="54" t="e">
        <f t="shared" si="211"/>
        <v>#REF!</v>
      </c>
      <c r="E155" s="57">
        <f t="shared" ca="1" si="209"/>
        <v>45685.476077199077</v>
      </c>
      <c r="F155" s="85"/>
      <c r="G155" s="33"/>
      <c r="H155" s="65" t="str">
        <f t="shared" si="226"/>
        <v/>
      </c>
      <c r="I155" s="58" t="str">
        <f t="shared" si="227"/>
        <v>Plants</v>
      </c>
      <c r="J155" s="162" t="s">
        <v>220</v>
      </c>
      <c r="K155" s="30"/>
      <c r="L155" s="30"/>
      <c r="M155" s="238"/>
      <c r="N155" s="238"/>
      <c r="O155" s="149" t="s">
        <v>647</v>
      </c>
      <c r="P155" s="153" t="s">
        <v>623</v>
      </c>
      <c r="Q155" s="157" t="s">
        <v>648</v>
      </c>
      <c r="R155" s="59"/>
      <c r="S155" s="97" t="str">
        <f t="shared" si="174"/>
        <v>0</v>
      </c>
      <c r="T155" s="97" t="str">
        <f t="shared" si="175"/>
        <v>0</v>
      </c>
      <c r="U155" s="97" t="str">
        <f t="shared" si="176"/>
        <v>0</v>
      </c>
      <c r="V155" s="97" t="str">
        <f t="shared" si="177"/>
        <v/>
      </c>
      <c r="W155" s="201">
        <f t="shared" si="178"/>
        <v>0</v>
      </c>
      <c r="X155" s="32"/>
      <c r="Y155" s="92" t="s">
        <v>649</v>
      </c>
      <c r="Z155" s="66"/>
      <c r="AA155" s="87" t="e">
        <f t="shared" ref="AA155:AK155" si="235">AA154</f>
        <v>#REF!</v>
      </c>
      <c r="AB155" s="87" t="e">
        <f t="shared" si="235"/>
        <v>#REF!</v>
      </c>
      <c r="AC155" s="87" t="e">
        <f t="shared" si="235"/>
        <v>#REF!</v>
      </c>
      <c r="AD155" s="87" t="e">
        <f t="shared" si="235"/>
        <v>#REF!</v>
      </c>
      <c r="AE155" s="87" t="e">
        <f t="shared" si="235"/>
        <v>#REF!</v>
      </c>
      <c r="AF155" s="87" t="e">
        <f t="shared" si="235"/>
        <v>#REF!</v>
      </c>
      <c r="AG155" s="87" t="e">
        <f t="shared" si="235"/>
        <v>#REF!</v>
      </c>
      <c r="AH155" s="87" t="e">
        <f t="shared" si="235"/>
        <v>#REF!</v>
      </c>
      <c r="AI155" s="87" t="e">
        <f t="shared" si="235"/>
        <v>#REF!</v>
      </c>
      <c r="AJ155" s="87" t="e">
        <f t="shared" si="235"/>
        <v>#REF!</v>
      </c>
      <c r="AK155" s="166" t="e">
        <f t="shared" si="235"/>
        <v>#REF!</v>
      </c>
      <c r="AL155" s="89" t="e">
        <f t="shared" si="234"/>
        <v>#REF!</v>
      </c>
      <c r="AP155" s="137"/>
      <c r="AQ155" s="137"/>
      <c r="AR155" s="137"/>
      <c r="AS155" s="137"/>
      <c r="AT155" s="137"/>
      <c r="AU155" s="137"/>
      <c r="AV155" s="137"/>
      <c r="AW155" s="137"/>
      <c r="AX155" s="137"/>
      <c r="AY155" s="137"/>
    </row>
    <row r="156" spans="1:51" ht="31.2" x14ac:dyDescent="0.25">
      <c r="A156" s="56" t="e">
        <f t="shared" si="210"/>
        <v>#REF!</v>
      </c>
      <c r="B156" s="54" t="e">
        <f t="shared" si="187"/>
        <v>#REF!</v>
      </c>
      <c r="C156" s="54" t="e">
        <f t="shared" si="188"/>
        <v>#REF!</v>
      </c>
      <c r="D156" s="54" t="e">
        <f t="shared" si="211"/>
        <v>#REF!</v>
      </c>
      <c r="E156" s="57">
        <f t="shared" ca="1" si="209"/>
        <v>45685.476077199077</v>
      </c>
      <c r="F156" s="85"/>
      <c r="G156" s="33"/>
      <c r="H156" s="65" t="str">
        <f t="shared" si="226"/>
        <v/>
      </c>
      <c r="I156" s="58" t="str">
        <f t="shared" si="227"/>
        <v>Plants</v>
      </c>
      <c r="J156" s="162" t="s">
        <v>220</v>
      </c>
      <c r="K156" s="30"/>
      <c r="L156" s="30"/>
      <c r="M156" s="238"/>
      <c r="N156" s="238"/>
      <c r="O156" s="149" t="s">
        <v>650</v>
      </c>
      <c r="P156" s="153" t="s">
        <v>623</v>
      </c>
      <c r="Q156" s="155" t="s">
        <v>651</v>
      </c>
      <c r="R156" s="59"/>
      <c r="S156" s="97" t="str">
        <f t="shared" si="174"/>
        <v>0</v>
      </c>
      <c r="T156" s="97" t="str">
        <f t="shared" si="175"/>
        <v>0</v>
      </c>
      <c r="U156" s="97" t="str">
        <f t="shared" si="176"/>
        <v>0</v>
      </c>
      <c r="V156" s="97" t="str">
        <f t="shared" si="177"/>
        <v/>
      </c>
      <c r="W156" s="201">
        <f t="shared" si="178"/>
        <v>0</v>
      </c>
      <c r="X156" s="32"/>
      <c r="Y156" s="92" t="s">
        <v>652</v>
      </c>
      <c r="Z156" s="66"/>
      <c r="AA156" s="87" t="e">
        <f t="shared" ref="AA156:AK156" si="236">AA155</f>
        <v>#REF!</v>
      </c>
      <c r="AB156" s="87" t="e">
        <f t="shared" si="236"/>
        <v>#REF!</v>
      </c>
      <c r="AC156" s="87" t="e">
        <f t="shared" si="236"/>
        <v>#REF!</v>
      </c>
      <c r="AD156" s="87" t="e">
        <f t="shared" si="236"/>
        <v>#REF!</v>
      </c>
      <c r="AE156" s="87" t="e">
        <f t="shared" si="236"/>
        <v>#REF!</v>
      </c>
      <c r="AF156" s="87" t="e">
        <f t="shared" si="236"/>
        <v>#REF!</v>
      </c>
      <c r="AG156" s="87" t="e">
        <f t="shared" si="236"/>
        <v>#REF!</v>
      </c>
      <c r="AH156" s="87" t="e">
        <f t="shared" si="236"/>
        <v>#REF!</v>
      </c>
      <c r="AI156" s="87" t="e">
        <f t="shared" si="236"/>
        <v>#REF!</v>
      </c>
      <c r="AJ156" s="87" t="e">
        <f t="shared" si="236"/>
        <v>#REF!</v>
      </c>
      <c r="AK156" s="166" t="e">
        <f t="shared" si="236"/>
        <v>#REF!</v>
      </c>
      <c r="AL156" s="89" t="e">
        <f t="shared" si="234"/>
        <v>#REF!</v>
      </c>
      <c r="AP156" s="137"/>
      <c r="AQ156" s="137"/>
      <c r="AR156" s="137"/>
      <c r="AS156" s="137"/>
      <c r="AT156" s="137"/>
      <c r="AU156" s="137"/>
      <c r="AV156" s="137"/>
      <c r="AW156" s="137"/>
      <c r="AX156" s="137"/>
      <c r="AY156" s="137"/>
    </row>
    <row r="157" spans="1:51" ht="31.2" x14ac:dyDescent="0.25">
      <c r="A157" s="56" t="e">
        <f t="shared" si="210"/>
        <v>#REF!</v>
      </c>
      <c r="B157" s="54" t="e">
        <f t="shared" si="187"/>
        <v>#REF!</v>
      </c>
      <c r="C157" s="54" t="e">
        <f t="shared" si="188"/>
        <v>#REF!</v>
      </c>
      <c r="D157" s="54" t="e">
        <f t="shared" si="211"/>
        <v>#REF!</v>
      </c>
      <c r="E157" s="57">
        <f t="shared" ca="1" si="209"/>
        <v>45685.476077199077</v>
      </c>
      <c r="F157" s="85"/>
      <c r="G157" s="33"/>
      <c r="H157" s="65" t="str">
        <f t="shared" si="226"/>
        <v/>
      </c>
      <c r="I157" s="58" t="str">
        <f t="shared" si="227"/>
        <v>Plants</v>
      </c>
      <c r="J157" s="162" t="s">
        <v>220</v>
      </c>
      <c r="K157" s="30"/>
      <c r="L157" s="30"/>
      <c r="M157" s="238"/>
      <c r="N157" s="238"/>
      <c r="O157" s="149" t="s">
        <v>653</v>
      </c>
      <c r="P157" s="153" t="s">
        <v>623</v>
      </c>
      <c r="Q157" s="155" t="s">
        <v>654</v>
      </c>
      <c r="R157" s="59"/>
      <c r="S157" s="97" t="str">
        <f t="shared" si="174"/>
        <v>0</v>
      </c>
      <c r="T157" s="97" t="str">
        <f t="shared" si="175"/>
        <v>0</v>
      </c>
      <c r="U157" s="97" t="str">
        <f t="shared" si="176"/>
        <v>0</v>
      </c>
      <c r="V157" s="97" t="str">
        <f t="shared" si="177"/>
        <v/>
      </c>
      <c r="W157" s="201">
        <f t="shared" si="178"/>
        <v>0</v>
      </c>
      <c r="X157" s="32"/>
      <c r="Y157" s="92" t="s">
        <v>655</v>
      </c>
      <c r="Z157" s="66"/>
      <c r="AA157" s="87" t="e">
        <f t="shared" ref="AA157:AK157" si="237">AA156</f>
        <v>#REF!</v>
      </c>
      <c r="AB157" s="87" t="e">
        <f t="shared" si="237"/>
        <v>#REF!</v>
      </c>
      <c r="AC157" s="87" t="e">
        <f t="shared" si="237"/>
        <v>#REF!</v>
      </c>
      <c r="AD157" s="87" t="e">
        <f t="shared" si="237"/>
        <v>#REF!</v>
      </c>
      <c r="AE157" s="87" t="e">
        <f t="shared" si="237"/>
        <v>#REF!</v>
      </c>
      <c r="AF157" s="87" t="e">
        <f t="shared" si="237"/>
        <v>#REF!</v>
      </c>
      <c r="AG157" s="87" t="e">
        <f t="shared" si="237"/>
        <v>#REF!</v>
      </c>
      <c r="AH157" s="87" t="e">
        <f t="shared" si="237"/>
        <v>#REF!</v>
      </c>
      <c r="AI157" s="87" t="e">
        <f t="shared" si="237"/>
        <v>#REF!</v>
      </c>
      <c r="AJ157" s="87" t="e">
        <f t="shared" si="237"/>
        <v>#REF!</v>
      </c>
      <c r="AK157" s="166" t="e">
        <f t="shared" si="237"/>
        <v>#REF!</v>
      </c>
      <c r="AL157" s="89" t="e">
        <f t="shared" si="234"/>
        <v>#REF!</v>
      </c>
      <c r="AP157" s="137"/>
      <c r="AQ157" s="137"/>
      <c r="AR157" s="137"/>
      <c r="AS157" s="137"/>
      <c r="AT157" s="137"/>
      <c r="AU157" s="137"/>
      <c r="AV157" s="137"/>
      <c r="AW157" s="137"/>
      <c r="AX157" s="137"/>
      <c r="AY157" s="137"/>
    </row>
    <row r="158" spans="1:51" ht="31.2" x14ac:dyDescent="0.25">
      <c r="A158" s="56" t="e">
        <f t="shared" si="210"/>
        <v>#REF!</v>
      </c>
      <c r="B158" s="54" t="e">
        <f t="shared" si="187"/>
        <v>#REF!</v>
      </c>
      <c r="C158" s="54" t="e">
        <f t="shared" si="188"/>
        <v>#REF!</v>
      </c>
      <c r="D158" s="54" t="e">
        <f t="shared" si="211"/>
        <v>#REF!</v>
      </c>
      <c r="E158" s="57">
        <f t="shared" ca="1" si="209"/>
        <v>45685.476077199077</v>
      </c>
      <c r="F158" s="85"/>
      <c r="G158" s="33"/>
      <c r="H158" s="65" t="str">
        <f t="shared" si="226"/>
        <v/>
      </c>
      <c r="I158" s="58" t="str">
        <f t="shared" si="227"/>
        <v>Plants</v>
      </c>
      <c r="J158" s="162" t="s">
        <v>220</v>
      </c>
      <c r="K158" s="30"/>
      <c r="L158" s="30"/>
      <c r="M158" s="238"/>
      <c r="N158" s="238"/>
      <c r="O158" s="149" t="s">
        <v>656</v>
      </c>
      <c r="P158" s="153" t="s">
        <v>623</v>
      </c>
      <c r="Q158" s="155" t="s">
        <v>657</v>
      </c>
      <c r="R158" s="59"/>
      <c r="S158" s="97" t="str">
        <f t="shared" si="174"/>
        <v>0</v>
      </c>
      <c r="T158" s="97" t="str">
        <f t="shared" si="175"/>
        <v>0</v>
      </c>
      <c r="U158" s="97" t="str">
        <f t="shared" si="176"/>
        <v>0</v>
      </c>
      <c r="V158" s="97" t="str">
        <f t="shared" si="177"/>
        <v/>
      </c>
      <c r="W158" s="201">
        <f t="shared" si="178"/>
        <v>0</v>
      </c>
      <c r="X158" s="32"/>
      <c r="Y158" s="92" t="s">
        <v>658</v>
      </c>
      <c r="Z158" s="66"/>
      <c r="AA158" s="87" t="e">
        <f t="shared" ref="AA158:AK158" si="238">AA157</f>
        <v>#REF!</v>
      </c>
      <c r="AB158" s="87" t="e">
        <f t="shared" si="238"/>
        <v>#REF!</v>
      </c>
      <c r="AC158" s="87" t="e">
        <f t="shared" si="238"/>
        <v>#REF!</v>
      </c>
      <c r="AD158" s="87" t="e">
        <f t="shared" si="238"/>
        <v>#REF!</v>
      </c>
      <c r="AE158" s="87" t="e">
        <f t="shared" si="238"/>
        <v>#REF!</v>
      </c>
      <c r="AF158" s="87" t="e">
        <f t="shared" si="238"/>
        <v>#REF!</v>
      </c>
      <c r="AG158" s="87" t="e">
        <f t="shared" si="238"/>
        <v>#REF!</v>
      </c>
      <c r="AH158" s="87" t="e">
        <f t="shared" si="238"/>
        <v>#REF!</v>
      </c>
      <c r="AI158" s="87" t="e">
        <f t="shared" si="238"/>
        <v>#REF!</v>
      </c>
      <c r="AJ158" s="87" t="e">
        <f t="shared" si="238"/>
        <v>#REF!</v>
      </c>
      <c r="AK158" s="166" t="e">
        <f t="shared" si="238"/>
        <v>#REF!</v>
      </c>
      <c r="AL158" s="89" t="e">
        <f t="shared" si="234"/>
        <v>#REF!</v>
      </c>
      <c r="AP158" s="137"/>
      <c r="AQ158" s="137"/>
      <c r="AR158" s="137"/>
      <c r="AS158" s="137"/>
      <c r="AT158" s="137"/>
      <c r="AU158" s="137"/>
      <c r="AV158" s="137"/>
      <c r="AW158" s="137"/>
      <c r="AX158" s="137"/>
      <c r="AY158" s="137"/>
    </row>
    <row r="159" spans="1:51" ht="31.2" x14ac:dyDescent="0.25">
      <c r="A159" s="56" t="e">
        <f t="shared" si="210"/>
        <v>#REF!</v>
      </c>
      <c r="B159" s="54" t="e">
        <f t="shared" si="187"/>
        <v>#REF!</v>
      </c>
      <c r="C159" s="54" t="e">
        <f t="shared" si="188"/>
        <v>#REF!</v>
      </c>
      <c r="D159" s="54" t="e">
        <f t="shared" si="211"/>
        <v>#REF!</v>
      </c>
      <c r="E159" s="57">
        <f t="shared" ca="1" si="209"/>
        <v>45685.476077199077</v>
      </c>
      <c r="F159" s="85"/>
      <c r="G159" s="33"/>
      <c r="H159" s="65" t="str">
        <f t="shared" si="226"/>
        <v/>
      </c>
      <c r="I159" s="58" t="str">
        <f t="shared" si="227"/>
        <v>Plants</v>
      </c>
      <c r="J159" s="162" t="s">
        <v>220</v>
      </c>
      <c r="K159" s="30"/>
      <c r="L159" s="30"/>
      <c r="M159" s="238"/>
      <c r="N159" s="238"/>
      <c r="O159" s="149" t="s">
        <v>659</v>
      </c>
      <c r="P159" s="153" t="s">
        <v>623</v>
      </c>
      <c r="Q159" s="155" t="s">
        <v>660</v>
      </c>
      <c r="R159" s="59"/>
      <c r="S159" s="97" t="str">
        <f t="shared" si="174"/>
        <v>0</v>
      </c>
      <c r="T159" s="97" t="str">
        <f t="shared" si="175"/>
        <v>0</v>
      </c>
      <c r="U159" s="97" t="str">
        <f t="shared" si="176"/>
        <v>0</v>
      </c>
      <c r="V159" s="97" t="str">
        <f t="shared" si="177"/>
        <v/>
      </c>
      <c r="W159" s="201">
        <f t="shared" si="178"/>
        <v>0</v>
      </c>
      <c r="X159" s="32"/>
      <c r="Y159" s="92" t="s">
        <v>661</v>
      </c>
      <c r="Z159" s="66"/>
      <c r="AA159" s="87" t="e">
        <f t="shared" ref="AA159:AK159" si="239">AA158</f>
        <v>#REF!</v>
      </c>
      <c r="AB159" s="87" t="e">
        <f t="shared" si="239"/>
        <v>#REF!</v>
      </c>
      <c r="AC159" s="87" t="e">
        <f t="shared" si="239"/>
        <v>#REF!</v>
      </c>
      <c r="AD159" s="87" t="e">
        <f t="shared" si="239"/>
        <v>#REF!</v>
      </c>
      <c r="AE159" s="87" t="e">
        <f t="shared" si="239"/>
        <v>#REF!</v>
      </c>
      <c r="AF159" s="87" t="e">
        <f t="shared" si="239"/>
        <v>#REF!</v>
      </c>
      <c r="AG159" s="87" t="e">
        <f t="shared" si="239"/>
        <v>#REF!</v>
      </c>
      <c r="AH159" s="87" t="e">
        <f t="shared" si="239"/>
        <v>#REF!</v>
      </c>
      <c r="AI159" s="87" t="e">
        <f t="shared" si="239"/>
        <v>#REF!</v>
      </c>
      <c r="AJ159" s="87" t="e">
        <f t="shared" si="239"/>
        <v>#REF!</v>
      </c>
      <c r="AK159" s="166" t="e">
        <f t="shared" si="239"/>
        <v>#REF!</v>
      </c>
      <c r="AL159" s="89" t="e">
        <f t="shared" si="234"/>
        <v>#REF!</v>
      </c>
      <c r="AP159" s="137"/>
      <c r="AQ159" s="137"/>
      <c r="AR159" s="137"/>
      <c r="AS159" s="137"/>
      <c r="AT159" s="137"/>
      <c r="AU159" s="137"/>
      <c r="AV159" s="137"/>
      <c r="AW159" s="137"/>
      <c r="AX159" s="137"/>
      <c r="AY159" s="137"/>
    </row>
    <row r="160" spans="1:51" ht="31.2" x14ac:dyDescent="0.25">
      <c r="A160" s="56" t="e">
        <f t="shared" si="210"/>
        <v>#REF!</v>
      </c>
      <c r="B160" s="54" t="e">
        <f t="shared" si="187"/>
        <v>#REF!</v>
      </c>
      <c r="C160" s="54" t="e">
        <f t="shared" si="188"/>
        <v>#REF!</v>
      </c>
      <c r="D160" s="54" t="e">
        <f t="shared" si="211"/>
        <v>#REF!</v>
      </c>
      <c r="E160" s="57">
        <f t="shared" ca="1" si="209"/>
        <v>45685.476077199077</v>
      </c>
      <c r="F160" s="85"/>
      <c r="G160" s="33"/>
      <c r="H160" s="65" t="str">
        <f t="shared" si="226"/>
        <v/>
      </c>
      <c r="I160" s="58" t="str">
        <f t="shared" si="227"/>
        <v>Plants</v>
      </c>
      <c r="J160" s="162" t="s">
        <v>220</v>
      </c>
      <c r="K160" s="30"/>
      <c r="L160" s="30"/>
      <c r="M160" s="238"/>
      <c r="N160" s="238"/>
      <c r="O160" s="149" t="s">
        <v>93</v>
      </c>
      <c r="P160" s="153" t="s">
        <v>623</v>
      </c>
      <c r="Q160" s="155" t="s">
        <v>662</v>
      </c>
      <c r="R160" s="59"/>
      <c r="S160" s="97" t="str">
        <f t="shared" si="174"/>
        <v>0</v>
      </c>
      <c r="T160" s="97" t="str">
        <f t="shared" si="175"/>
        <v>0</v>
      </c>
      <c r="U160" s="97" t="str">
        <f t="shared" si="176"/>
        <v>0</v>
      </c>
      <c r="V160" s="97" t="str">
        <f t="shared" si="177"/>
        <v/>
      </c>
      <c r="W160" s="201">
        <f t="shared" si="178"/>
        <v>0</v>
      </c>
      <c r="X160" s="32"/>
      <c r="Y160" s="92" t="s">
        <v>663</v>
      </c>
      <c r="Z160" s="77"/>
      <c r="AA160" s="87" t="e">
        <f t="shared" ref="AA160:AK160" si="240">AA159</f>
        <v>#REF!</v>
      </c>
      <c r="AB160" s="87" t="e">
        <f t="shared" si="240"/>
        <v>#REF!</v>
      </c>
      <c r="AC160" s="87" t="e">
        <f t="shared" si="240"/>
        <v>#REF!</v>
      </c>
      <c r="AD160" s="87" t="e">
        <f t="shared" si="240"/>
        <v>#REF!</v>
      </c>
      <c r="AE160" s="87" t="e">
        <f t="shared" si="240"/>
        <v>#REF!</v>
      </c>
      <c r="AF160" s="87" t="e">
        <f t="shared" si="240"/>
        <v>#REF!</v>
      </c>
      <c r="AG160" s="87" t="e">
        <f t="shared" si="240"/>
        <v>#REF!</v>
      </c>
      <c r="AH160" s="87" t="e">
        <f t="shared" si="240"/>
        <v>#REF!</v>
      </c>
      <c r="AI160" s="87" t="e">
        <f t="shared" si="240"/>
        <v>#REF!</v>
      </c>
      <c r="AJ160" s="87" t="e">
        <f t="shared" si="240"/>
        <v>#REF!</v>
      </c>
      <c r="AK160" s="166" t="e">
        <f t="shared" si="240"/>
        <v>#REF!</v>
      </c>
      <c r="AL160" s="89" t="e">
        <f t="shared" si="234"/>
        <v>#REF!</v>
      </c>
      <c r="AP160" s="137"/>
      <c r="AQ160" s="137"/>
      <c r="AR160" s="137"/>
      <c r="AS160" s="137"/>
      <c r="AT160" s="137"/>
      <c r="AU160" s="137"/>
      <c r="AV160" s="137"/>
      <c r="AW160" s="137"/>
      <c r="AX160" s="137"/>
      <c r="AY160" s="137"/>
    </row>
    <row r="161" spans="1:51" ht="31.2" x14ac:dyDescent="0.25">
      <c r="A161" s="56" t="e">
        <f t="shared" si="210"/>
        <v>#REF!</v>
      </c>
      <c r="B161" s="54" t="e">
        <f t="shared" si="187"/>
        <v>#REF!</v>
      </c>
      <c r="C161" s="54" t="e">
        <f t="shared" si="188"/>
        <v>#REF!</v>
      </c>
      <c r="D161" s="54" t="e">
        <f t="shared" si="211"/>
        <v>#REF!</v>
      </c>
      <c r="E161" s="57">
        <f t="shared" ca="1" si="209"/>
        <v>45685.476077199077</v>
      </c>
      <c r="F161" s="85"/>
      <c r="G161" s="33"/>
      <c r="H161" s="65" t="str">
        <f t="shared" si="226"/>
        <v/>
      </c>
      <c r="I161" s="58" t="str">
        <f t="shared" si="227"/>
        <v>Plants</v>
      </c>
      <c r="J161" s="162" t="s">
        <v>220</v>
      </c>
      <c r="K161" s="30"/>
      <c r="L161" s="30"/>
      <c r="M161" s="238"/>
      <c r="N161" s="238"/>
      <c r="O161" s="149" t="s">
        <v>664</v>
      </c>
      <c r="P161" s="153" t="s">
        <v>623</v>
      </c>
      <c r="Q161" s="155" t="s">
        <v>665</v>
      </c>
      <c r="R161" s="59"/>
      <c r="S161" s="97" t="str">
        <f t="shared" si="174"/>
        <v>0</v>
      </c>
      <c r="T161" s="97" t="str">
        <f t="shared" si="175"/>
        <v>0</v>
      </c>
      <c r="U161" s="97" t="str">
        <f t="shared" si="176"/>
        <v>0</v>
      </c>
      <c r="V161" s="97" t="str">
        <f t="shared" si="177"/>
        <v/>
      </c>
      <c r="W161" s="201">
        <f t="shared" si="178"/>
        <v>0</v>
      </c>
      <c r="X161" s="32"/>
      <c r="Y161" s="92" t="s">
        <v>666</v>
      </c>
      <c r="Z161" s="66"/>
      <c r="AA161" s="87" t="e">
        <f t="shared" ref="AA161:AK161" si="241">AA160</f>
        <v>#REF!</v>
      </c>
      <c r="AB161" s="87" t="e">
        <f t="shared" si="241"/>
        <v>#REF!</v>
      </c>
      <c r="AC161" s="87" t="e">
        <f t="shared" si="241"/>
        <v>#REF!</v>
      </c>
      <c r="AD161" s="87" t="e">
        <f t="shared" si="241"/>
        <v>#REF!</v>
      </c>
      <c r="AE161" s="87" t="e">
        <f t="shared" si="241"/>
        <v>#REF!</v>
      </c>
      <c r="AF161" s="87" t="e">
        <f t="shared" si="241"/>
        <v>#REF!</v>
      </c>
      <c r="AG161" s="87" t="e">
        <f t="shared" si="241"/>
        <v>#REF!</v>
      </c>
      <c r="AH161" s="87" t="e">
        <f t="shared" si="241"/>
        <v>#REF!</v>
      </c>
      <c r="AI161" s="87" t="e">
        <f t="shared" si="241"/>
        <v>#REF!</v>
      </c>
      <c r="AJ161" s="87" t="e">
        <f t="shared" si="241"/>
        <v>#REF!</v>
      </c>
      <c r="AK161" s="166" t="e">
        <f t="shared" si="241"/>
        <v>#REF!</v>
      </c>
      <c r="AL161" s="89" t="e">
        <f t="shared" si="234"/>
        <v>#REF!</v>
      </c>
      <c r="AP161" s="137"/>
      <c r="AQ161" s="137"/>
      <c r="AR161" s="137"/>
      <c r="AS161" s="137"/>
      <c r="AT161" s="137"/>
      <c r="AU161" s="137"/>
      <c r="AV161" s="137"/>
      <c r="AW161" s="137"/>
      <c r="AX161" s="137"/>
      <c r="AY161" s="137"/>
    </row>
    <row r="162" spans="1:51" ht="46.8" x14ac:dyDescent="0.25">
      <c r="A162" s="56" t="e">
        <f t="shared" si="210"/>
        <v>#REF!</v>
      </c>
      <c r="B162" s="54" t="e">
        <f t="shared" si="187"/>
        <v>#REF!</v>
      </c>
      <c r="C162" s="54" t="e">
        <f t="shared" si="188"/>
        <v>#REF!</v>
      </c>
      <c r="D162" s="54" t="e">
        <f t="shared" si="211"/>
        <v>#REF!</v>
      </c>
      <c r="E162" s="57">
        <f t="shared" ca="1" si="209"/>
        <v>45685.476077199077</v>
      </c>
      <c r="F162" s="85"/>
      <c r="G162" s="33"/>
      <c r="H162" s="65" t="str">
        <f t="shared" si="226"/>
        <v/>
      </c>
      <c r="I162" s="58" t="str">
        <f t="shared" si="227"/>
        <v>Plants</v>
      </c>
      <c r="J162" s="162" t="s">
        <v>220</v>
      </c>
      <c r="K162" s="30"/>
      <c r="L162" s="30"/>
      <c r="M162" s="238"/>
      <c r="N162" s="238"/>
      <c r="O162" s="149" t="s">
        <v>667</v>
      </c>
      <c r="P162" s="153" t="s">
        <v>623</v>
      </c>
      <c r="Q162" s="157" t="s">
        <v>668</v>
      </c>
      <c r="R162" s="59"/>
      <c r="S162" s="97" t="str">
        <f t="shared" si="174"/>
        <v>0</v>
      </c>
      <c r="T162" s="97" t="str">
        <f t="shared" si="175"/>
        <v>0</v>
      </c>
      <c r="U162" s="97" t="str">
        <f t="shared" si="176"/>
        <v>0</v>
      </c>
      <c r="V162" s="97" t="str">
        <f t="shared" si="177"/>
        <v/>
      </c>
      <c r="W162" s="201">
        <f t="shared" si="178"/>
        <v>0</v>
      </c>
      <c r="X162" s="50"/>
      <c r="Y162" s="92" t="s">
        <v>669</v>
      </c>
      <c r="Z162" s="66"/>
      <c r="AA162" s="87" t="e">
        <f t="shared" ref="AA162:AK162" si="242">AA161</f>
        <v>#REF!</v>
      </c>
      <c r="AB162" s="87" t="e">
        <f t="shared" si="242"/>
        <v>#REF!</v>
      </c>
      <c r="AC162" s="87" t="e">
        <f t="shared" si="242"/>
        <v>#REF!</v>
      </c>
      <c r="AD162" s="87" t="e">
        <f t="shared" si="242"/>
        <v>#REF!</v>
      </c>
      <c r="AE162" s="87" t="e">
        <f t="shared" si="242"/>
        <v>#REF!</v>
      </c>
      <c r="AF162" s="87" t="e">
        <f t="shared" si="242"/>
        <v>#REF!</v>
      </c>
      <c r="AG162" s="87" t="e">
        <f t="shared" si="242"/>
        <v>#REF!</v>
      </c>
      <c r="AH162" s="87" t="e">
        <f t="shared" si="242"/>
        <v>#REF!</v>
      </c>
      <c r="AI162" s="87" t="e">
        <f t="shared" si="242"/>
        <v>#REF!</v>
      </c>
      <c r="AJ162" s="87" t="e">
        <f t="shared" si="242"/>
        <v>#REF!</v>
      </c>
      <c r="AK162" s="166" t="e">
        <f t="shared" si="242"/>
        <v>#REF!</v>
      </c>
      <c r="AL162" s="89" t="e">
        <f t="shared" si="234"/>
        <v>#REF!</v>
      </c>
      <c r="AP162" s="137"/>
      <c r="AQ162" s="137"/>
      <c r="AR162" s="137"/>
      <c r="AS162" s="137"/>
      <c r="AT162" s="137"/>
      <c r="AU162" s="137"/>
      <c r="AV162" s="137"/>
      <c r="AW162" s="137"/>
      <c r="AX162" s="137"/>
      <c r="AY162" s="137"/>
    </row>
    <row r="163" spans="1:51" ht="31.2" x14ac:dyDescent="0.25">
      <c r="A163" s="56" t="e">
        <f t="shared" si="210"/>
        <v>#REF!</v>
      </c>
      <c r="B163" s="54" t="e">
        <f t="shared" si="187"/>
        <v>#REF!</v>
      </c>
      <c r="C163" s="54" t="e">
        <f t="shared" si="188"/>
        <v>#REF!</v>
      </c>
      <c r="D163" s="54" t="e">
        <f t="shared" si="211"/>
        <v>#REF!</v>
      </c>
      <c r="E163" s="57">
        <f t="shared" ca="1" si="209"/>
        <v>45685.476077199077</v>
      </c>
      <c r="F163" s="85"/>
      <c r="G163" s="33"/>
      <c r="H163" s="65" t="str">
        <f t="shared" si="226"/>
        <v/>
      </c>
      <c r="I163" s="58" t="str">
        <f t="shared" si="227"/>
        <v>Plants</v>
      </c>
      <c r="J163" s="162" t="s">
        <v>220</v>
      </c>
      <c r="K163" s="30"/>
      <c r="L163" s="30"/>
      <c r="M163" s="238"/>
      <c r="N163" s="238"/>
      <c r="O163" s="149" t="s">
        <v>670</v>
      </c>
      <c r="P163" s="153" t="s">
        <v>623</v>
      </c>
      <c r="Q163" s="155" t="s">
        <v>671</v>
      </c>
      <c r="R163" s="59"/>
      <c r="S163" s="97" t="str">
        <f t="shared" si="174"/>
        <v>0</v>
      </c>
      <c r="T163" s="97" t="str">
        <f t="shared" si="175"/>
        <v>0</v>
      </c>
      <c r="U163" s="97" t="str">
        <f t="shared" si="176"/>
        <v>0</v>
      </c>
      <c r="V163" s="97" t="str">
        <f t="shared" si="177"/>
        <v/>
      </c>
      <c r="W163" s="201">
        <f t="shared" si="178"/>
        <v>0</v>
      </c>
      <c r="X163" s="32"/>
      <c r="Y163" s="92" t="s">
        <v>672</v>
      </c>
      <c r="Z163" s="66"/>
      <c r="AA163" s="87" t="e">
        <f t="shared" ref="AA163:AK163" si="243">AA162</f>
        <v>#REF!</v>
      </c>
      <c r="AB163" s="87" t="e">
        <f t="shared" si="243"/>
        <v>#REF!</v>
      </c>
      <c r="AC163" s="87" t="e">
        <f t="shared" si="243"/>
        <v>#REF!</v>
      </c>
      <c r="AD163" s="87" t="e">
        <f t="shared" si="243"/>
        <v>#REF!</v>
      </c>
      <c r="AE163" s="87" t="e">
        <f t="shared" si="243"/>
        <v>#REF!</v>
      </c>
      <c r="AF163" s="87" t="e">
        <f t="shared" si="243"/>
        <v>#REF!</v>
      </c>
      <c r="AG163" s="87" t="e">
        <f t="shared" si="243"/>
        <v>#REF!</v>
      </c>
      <c r="AH163" s="87" t="e">
        <f t="shared" si="243"/>
        <v>#REF!</v>
      </c>
      <c r="AI163" s="87" t="e">
        <f t="shared" si="243"/>
        <v>#REF!</v>
      </c>
      <c r="AJ163" s="87" t="e">
        <f t="shared" si="243"/>
        <v>#REF!</v>
      </c>
      <c r="AK163" s="166" t="e">
        <f t="shared" si="243"/>
        <v>#REF!</v>
      </c>
      <c r="AL163" s="89" t="e">
        <f t="shared" si="234"/>
        <v>#REF!</v>
      </c>
      <c r="AP163" s="137"/>
      <c r="AQ163" s="137"/>
      <c r="AR163" s="137"/>
      <c r="AS163" s="137"/>
      <c r="AT163" s="137"/>
      <c r="AU163" s="137"/>
      <c r="AV163" s="137"/>
      <c r="AW163" s="137"/>
      <c r="AX163" s="137"/>
      <c r="AY163" s="137"/>
    </row>
    <row r="164" spans="1:51" ht="31.2" x14ac:dyDescent="0.25">
      <c r="A164" s="56" t="e">
        <f t="shared" si="210"/>
        <v>#REF!</v>
      </c>
      <c r="B164" s="54" t="e">
        <f t="shared" si="187"/>
        <v>#REF!</v>
      </c>
      <c r="C164" s="54" t="e">
        <f t="shared" si="188"/>
        <v>#REF!</v>
      </c>
      <c r="D164" s="54" t="e">
        <f t="shared" si="211"/>
        <v>#REF!</v>
      </c>
      <c r="E164" s="57">
        <f t="shared" ca="1" si="209"/>
        <v>45685.476077199077</v>
      </c>
      <c r="F164" s="85"/>
      <c r="G164" s="33"/>
      <c r="H164" s="65" t="str">
        <f t="shared" si="226"/>
        <v/>
      </c>
      <c r="I164" s="58" t="str">
        <f t="shared" si="227"/>
        <v>Plants</v>
      </c>
      <c r="J164" s="162" t="s">
        <v>220</v>
      </c>
      <c r="K164" s="30"/>
      <c r="L164" s="30"/>
      <c r="M164" s="238"/>
      <c r="N164" s="238"/>
      <c r="O164" s="149" t="s">
        <v>54</v>
      </c>
      <c r="P164" s="153" t="s">
        <v>623</v>
      </c>
      <c r="Q164" s="157" t="s">
        <v>673</v>
      </c>
      <c r="R164" s="59"/>
      <c r="S164" s="97" t="str">
        <f t="shared" ref="S164:S210" si="244">IF(OR(G164="",G164="SOLD OUT",RIGHT(O164,2)="**",RIGHT(O164,2)="^^"),"0",G164)</f>
        <v>0</v>
      </c>
      <c r="T164" s="97" t="str">
        <f t="shared" ref="T164:T210" si="245">IF(OR(G164="",G164="SOLD OUT"),"0",IF(RIGHT(O164,2)="^^",G164,"0"))</f>
        <v>0</v>
      </c>
      <c r="U164" s="97" t="str">
        <f t="shared" ref="U164:U210" si="246">IF(OR(G164="",G164="SOLD OUT"),"0",IF(RIGHT(O164,2)="**",G164,"0"))</f>
        <v>0</v>
      </c>
      <c r="V164" s="97" t="str">
        <f t="shared" ref="V164:V210" si="247">IF(U164="","",IF(H164&gt;0,H164,$G164))</f>
        <v/>
      </c>
      <c r="W164" s="201">
        <f t="shared" ref="W164:W210" si="248">SUM(S164*$S$2)+(T164*$T$2)+(U164*$U$2)</f>
        <v>0</v>
      </c>
      <c r="X164" s="50"/>
      <c r="Y164" s="92" t="s">
        <v>674</v>
      </c>
      <c r="Z164" s="66"/>
      <c r="AA164" s="87" t="e">
        <f t="shared" ref="AA164:AK164" si="249">AA163</f>
        <v>#REF!</v>
      </c>
      <c r="AB164" s="87" t="e">
        <f t="shared" si="249"/>
        <v>#REF!</v>
      </c>
      <c r="AC164" s="87" t="e">
        <f t="shared" si="249"/>
        <v>#REF!</v>
      </c>
      <c r="AD164" s="87" t="e">
        <f t="shared" si="249"/>
        <v>#REF!</v>
      </c>
      <c r="AE164" s="87" t="e">
        <f t="shared" si="249"/>
        <v>#REF!</v>
      </c>
      <c r="AF164" s="87" t="e">
        <f t="shared" si="249"/>
        <v>#REF!</v>
      </c>
      <c r="AG164" s="87" t="e">
        <f t="shared" si="249"/>
        <v>#REF!</v>
      </c>
      <c r="AH164" s="87" t="e">
        <f t="shared" si="249"/>
        <v>#REF!</v>
      </c>
      <c r="AI164" s="87" t="e">
        <f t="shared" si="249"/>
        <v>#REF!</v>
      </c>
      <c r="AJ164" s="87" t="e">
        <f t="shared" si="249"/>
        <v>#REF!</v>
      </c>
      <c r="AK164" s="166" t="e">
        <f t="shared" si="249"/>
        <v>#REF!</v>
      </c>
      <c r="AL164" s="89" t="e">
        <f t="shared" si="234"/>
        <v>#REF!</v>
      </c>
      <c r="AP164" s="137"/>
      <c r="AQ164" s="137"/>
      <c r="AR164" s="137"/>
      <c r="AS164" s="137"/>
      <c r="AT164" s="137"/>
      <c r="AU164" s="137"/>
      <c r="AV164" s="137"/>
      <c r="AW164" s="137"/>
      <c r="AX164" s="137"/>
      <c r="AY164" s="137"/>
    </row>
    <row r="165" spans="1:51" ht="31.2" x14ac:dyDescent="0.25">
      <c r="A165" s="56" t="e">
        <f t="shared" si="210"/>
        <v>#REF!</v>
      </c>
      <c r="B165" s="54" t="e">
        <f t="shared" si="187"/>
        <v>#REF!</v>
      </c>
      <c r="C165" s="54" t="e">
        <f t="shared" si="188"/>
        <v>#REF!</v>
      </c>
      <c r="D165" s="54" t="e">
        <f t="shared" si="211"/>
        <v>#REF!</v>
      </c>
      <c r="E165" s="57">
        <f t="shared" ca="1" si="209"/>
        <v>45685.476077199077</v>
      </c>
      <c r="F165" s="85"/>
      <c r="G165" s="33"/>
      <c r="H165" s="65" t="str">
        <f t="shared" si="226"/>
        <v/>
      </c>
      <c r="I165" s="58" t="str">
        <f t="shared" si="227"/>
        <v>Plants</v>
      </c>
      <c r="J165" s="162" t="s">
        <v>220</v>
      </c>
      <c r="K165" s="30"/>
      <c r="L165" s="30"/>
      <c r="M165" s="238"/>
      <c r="N165" s="238"/>
      <c r="O165" s="149" t="s">
        <v>675</v>
      </c>
      <c r="P165" s="153" t="s">
        <v>623</v>
      </c>
      <c r="Q165" s="155" t="s">
        <v>676</v>
      </c>
      <c r="R165" s="59"/>
      <c r="S165" s="97" t="str">
        <f t="shared" si="244"/>
        <v>0</v>
      </c>
      <c r="T165" s="97" t="str">
        <f t="shared" si="245"/>
        <v>0</v>
      </c>
      <c r="U165" s="97" t="str">
        <f t="shared" si="246"/>
        <v>0</v>
      </c>
      <c r="V165" s="97" t="str">
        <f t="shared" si="247"/>
        <v/>
      </c>
      <c r="W165" s="201">
        <f t="shared" si="248"/>
        <v>0</v>
      </c>
      <c r="X165" s="32"/>
      <c r="Y165" s="92" t="s">
        <v>677</v>
      </c>
      <c r="Z165" s="66"/>
      <c r="AA165" s="87" t="e">
        <f t="shared" ref="AA165:AK165" si="250">AA164</f>
        <v>#REF!</v>
      </c>
      <c r="AB165" s="87" t="e">
        <f t="shared" si="250"/>
        <v>#REF!</v>
      </c>
      <c r="AC165" s="87" t="e">
        <f t="shared" si="250"/>
        <v>#REF!</v>
      </c>
      <c r="AD165" s="87" t="e">
        <f t="shared" si="250"/>
        <v>#REF!</v>
      </c>
      <c r="AE165" s="87" t="e">
        <f t="shared" si="250"/>
        <v>#REF!</v>
      </c>
      <c r="AF165" s="87" t="e">
        <f t="shared" si="250"/>
        <v>#REF!</v>
      </c>
      <c r="AG165" s="87" t="e">
        <f t="shared" si="250"/>
        <v>#REF!</v>
      </c>
      <c r="AH165" s="87" t="e">
        <f t="shared" si="250"/>
        <v>#REF!</v>
      </c>
      <c r="AI165" s="87" t="e">
        <f t="shared" si="250"/>
        <v>#REF!</v>
      </c>
      <c r="AJ165" s="87" t="e">
        <f t="shared" si="250"/>
        <v>#REF!</v>
      </c>
      <c r="AK165" s="166" t="e">
        <f t="shared" si="250"/>
        <v>#REF!</v>
      </c>
      <c r="AL165" s="89" t="e">
        <f t="shared" si="234"/>
        <v>#REF!</v>
      </c>
      <c r="AP165" s="137"/>
      <c r="AQ165" s="137"/>
      <c r="AR165" s="137"/>
      <c r="AS165" s="137"/>
      <c r="AT165" s="137"/>
      <c r="AU165" s="137"/>
      <c r="AV165" s="137"/>
      <c r="AW165" s="137"/>
      <c r="AX165" s="137"/>
      <c r="AY165" s="137"/>
    </row>
    <row r="166" spans="1:51" ht="31.2" x14ac:dyDescent="0.25">
      <c r="A166" s="56" t="e">
        <f t="shared" si="210"/>
        <v>#REF!</v>
      </c>
      <c r="B166" s="54" t="e">
        <f t="shared" si="187"/>
        <v>#REF!</v>
      </c>
      <c r="C166" s="54" t="e">
        <f t="shared" si="188"/>
        <v>#REF!</v>
      </c>
      <c r="D166" s="54" t="e">
        <f t="shared" si="211"/>
        <v>#REF!</v>
      </c>
      <c r="E166" s="57">
        <f t="shared" ca="1" si="209"/>
        <v>45685.476077199077</v>
      </c>
      <c r="F166" s="85"/>
      <c r="G166" s="33"/>
      <c r="H166" s="65" t="str">
        <f t="shared" si="226"/>
        <v/>
      </c>
      <c r="I166" s="58" t="str">
        <f t="shared" si="227"/>
        <v>Plants</v>
      </c>
      <c r="J166" s="162" t="s">
        <v>220</v>
      </c>
      <c r="K166" s="30"/>
      <c r="L166" s="30"/>
      <c r="M166" s="238"/>
      <c r="N166" s="238"/>
      <c r="O166" s="149" t="s">
        <v>678</v>
      </c>
      <c r="P166" s="153" t="s">
        <v>623</v>
      </c>
      <c r="Q166" s="155" t="s">
        <v>679</v>
      </c>
      <c r="R166" s="59"/>
      <c r="S166" s="97" t="str">
        <f t="shared" si="244"/>
        <v>0</v>
      </c>
      <c r="T166" s="97" t="str">
        <f t="shared" si="245"/>
        <v>0</v>
      </c>
      <c r="U166" s="97" t="str">
        <f t="shared" si="246"/>
        <v>0</v>
      </c>
      <c r="V166" s="97" t="str">
        <f t="shared" si="247"/>
        <v/>
      </c>
      <c r="W166" s="201">
        <f t="shared" si="248"/>
        <v>0</v>
      </c>
      <c r="X166" s="32"/>
      <c r="Y166" s="92" t="s">
        <v>680</v>
      </c>
      <c r="Z166" s="66"/>
      <c r="AA166" s="87" t="e">
        <f t="shared" ref="AA166:AL180" si="251">AA165</f>
        <v>#REF!</v>
      </c>
      <c r="AB166" s="87" t="e">
        <f t="shared" si="251"/>
        <v>#REF!</v>
      </c>
      <c r="AC166" s="87" t="e">
        <f t="shared" si="251"/>
        <v>#REF!</v>
      </c>
      <c r="AD166" s="87" t="e">
        <f t="shared" si="251"/>
        <v>#REF!</v>
      </c>
      <c r="AE166" s="87" t="e">
        <f t="shared" si="251"/>
        <v>#REF!</v>
      </c>
      <c r="AF166" s="87" t="e">
        <f t="shared" si="251"/>
        <v>#REF!</v>
      </c>
      <c r="AG166" s="87" t="e">
        <f t="shared" si="251"/>
        <v>#REF!</v>
      </c>
      <c r="AH166" s="87" t="e">
        <f t="shared" si="251"/>
        <v>#REF!</v>
      </c>
      <c r="AI166" s="87" t="e">
        <f t="shared" si="251"/>
        <v>#REF!</v>
      </c>
      <c r="AJ166" s="87" t="e">
        <f t="shared" si="251"/>
        <v>#REF!</v>
      </c>
      <c r="AK166" s="166" t="e">
        <f t="shared" si="251"/>
        <v>#REF!</v>
      </c>
      <c r="AL166" s="89" t="e">
        <f t="shared" si="251"/>
        <v>#REF!</v>
      </c>
      <c r="AP166" s="137"/>
      <c r="AQ166" s="137"/>
      <c r="AR166" s="137"/>
      <c r="AS166" s="137"/>
      <c r="AT166" s="137"/>
      <c r="AU166" s="137"/>
      <c r="AV166" s="137"/>
      <c r="AW166" s="137"/>
      <c r="AX166" s="137"/>
      <c r="AY166" s="137"/>
    </row>
    <row r="167" spans="1:51" ht="31.2" x14ac:dyDescent="0.25">
      <c r="A167" s="56" t="e">
        <f t="shared" si="210"/>
        <v>#REF!</v>
      </c>
      <c r="B167" s="54" t="e">
        <f t="shared" ref="B167:B234" si="252">IF(A166&lt;&gt;A167,B166+1,B166)</f>
        <v>#REF!</v>
      </c>
      <c r="C167" s="54" t="e">
        <f t="shared" ref="C167:C234" si="253">CONCATENATE(B167,"-",A167)</f>
        <v>#REF!</v>
      </c>
      <c r="D167" s="54" t="e">
        <f t="shared" si="211"/>
        <v>#REF!</v>
      </c>
      <c r="E167" s="57">
        <f t="shared" ca="1" si="209"/>
        <v>45685.476077199077</v>
      </c>
      <c r="F167" s="85"/>
      <c r="G167" s="33"/>
      <c r="H167" s="65" t="str">
        <f t="shared" si="226"/>
        <v/>
      </c>
      <c r="I167" s="58" t="str">
        <f t="shared" si="227"/>
        <v>Plants</v>
      </c>
      <c r="J167" s="162" t="s">
        <v>220</v>
      </c>
      <c r="K167" s="30"/>
      <c r="L167" s="30"/>
      <c r="M167" s="238"/>
      <c r="N167" s="238"/>
      <c r="O167" s="149" t="s">
        <v>681</v>
      </c>
      <c r="P167" s="153" t="s">
        <v>623</v>
      </c>
      <c r="Q167" s="155" t="s">
        <v>682</v>
      </c>
      <c r="R167" s="59"/>
      <c r="S167" s="97" t="str">
        <f t="shared" si="244"/>
        <v>0</v>
      </c>
      <c r="T167" s="97" t="str">
        <f t="shared" si="245"/>
        <v>0</v>
      </c>
      <c r="U167" s="97" t="str">
        <f t="shared" si="246"/>
        <v>0</v>
      </c>
      <c r="V167" s="97" t="str">
        <f t="shared" si="247"/>
        <v/>
      </c>
      <c r="W167" s="201">
        <f t="shared" si="248"/>
        <v>0</v>
      </c>
      <c r="X167" s="32"/>
      <c r="Y167" s="92" t="s">
        <v>683</v>
      </c>
      <c r="Z167" s="66"/>
      <c r="AA167" s="87" t="e">
        <f t="shared" ref="AA167:AK167" si="254">AA166</f>
        <v>#REF!</v>
      </c>
      <c r="AB167" s="87" t="e">
        <f t="shared" si="254"/>
        <v>#REF!</v>
      </c>
      <c r="AC167" s="87" t="e">
        <f t="shared" si="254"/>
        <v>#REF!</v>
      </c>
      <c r="AD167" s="87" t="e">
        <f t="shared" si="254"/>
        <v>#REF!</v>
      </c>
      <c r="AE167" s="87" t="e">
        <f t="shared" si="254"/>
        <v>#REF!</v>
      </c>
      <c r="AF167" s="87" t="e">
        <f t="shared" si="254"/>
        <v>#REF!</v>
      </c>
      <c r="AG167" s="87" t="e">
        <f t="shared" si="254"/>
        <v>#REF!</v>
      </c>
      <c r="AH167" s="87" t="e">
        <f t="shared" si="254"/>
        <v>#REF!</v>
      </c>
      <c r="AI167" s="87" t="e">
        <f t="shared" si="254"/>
        <v>#REF!</v>
      </c>
      <c r="AJ167" s="87" t="e">
        <f t="shared" si="254"/>
        <v>#REF!</v>
      </c>
      <c r="AK167" s="166" t="e">
        <f t="shared" si="254"/>
        <v>#REF!</v>
      </c>
      <c r="AL167" s="89" t="e">
        <f t="shared" si="251"/>
        <v>#REF!</v>
      </c>
      <c r="AP167" s="137"/>
      <c r="AQ167" s="137"/>
      <c r="AR167" s="137"/>
      <c r="AS167" s="137"/>
      <c r="AT167" s="137"/>
      <c r="AU167" s="137"/>
      <c r="AV167" s="137"/>
      <c r="AW167" s="137"/>
      <c r="AX167" s="137"/>
      <c r="AY167" s="137"/>
    </row>
    <row r="168" spans="1:51" ht="31.2" x14ac:dyDescent="0.25">
      <c r="A168" s="56" t="e">
        <f t="shared" si="210"/>
        <v>#REF!</v>
      </c>
      <c r="B168" s="54" t="e">
        <f t="shared" si="252"/>
        <v>#REF!</v>
      </c>
      <c r="C168" s="54" t="e">
        <f t="shared" si="253"/>
        <v>#REF!</v>
      </c>
      <c r="D168" s="54" t="e">
        <f t="shared" si="211"/>
        <v>#REF!</v>
      </c>
      <c r="E168" s="57">
        <f t="shared" ca="1" si="209"/>
        <v>45685.476077199077</v>
      </c>
      <c r="F168" s="85"/>
      <c r="G168" s="33"/>
      <c r="H168" s="65" t="str">
        <f t="shared" si="226"/>
        <v/>
      </c>
      <c r="I168" s="58" t="str">
        <f t="shared" si="227"/>
        <v>Plants</v>
      </c>
      <c r="J168" s="162" t="s">
        <v>220</v>
      </c>
      <c r="K168" s="30"/>
      <c r="L168" s="30"/>
      <c r="M168" s="238"/>
      <c r="N168" s="238"/>
      <c r="O168" s="149" t="s">
        <v>684</v>
      </c>
      <c r="P168" s="153" t="s">
        <v>623</v>
      </c>
      <c r="Q168" s="155" t="s">
        <v>685</v>
      </c>
      <c r="R168" s="59"/>
      <c r="S168" s="97" t="str">
        <f t="shared" si="244"/>
        <v>0</v>
      </c>
      <c r="T168" s="97" t="str">
        <f t="shared" si="245"/>
        <v>0</v>
      </c>
      <c r="U168" s="97" t="str">
        <f t="shared" si="246"/>
        <v>0</v>
      </c>
      <c r="V168" s="97" t="str">
        <f t="shared" si="247"/>
        <v/>
      </c>
      <c r="W168" s="201">
        <f t="shared" si="248"/>
        <v>0</v>
      </c>
      <c r="X168" s="32"/>
      <c r="Y168" s="92" t="s">
        <v>686</v>
      </c>
      <c r="Z168" s="66"/>
      <c r="AA168" s="87" t="e">
        <f t="shared" ref="AA168:AK168" si="255">AA167</f>
        <v>#REF!</v>
      </c>
      <c r="AB168" s="87" t="e">
        <f t="shared" si="255"/>
        <v>#REF!</v>
      </c>
      <c r="AC168" s="87" t="e">
        <f t="shared" si="255"/>
        <v>#REF!</v>
      </c>
      <c r="AD168" s="87" t="e">
        <f t="shared" si="255"/>
        <v>#REF!</v>
      </c>
      <c r="AE168" s="87" t="e">
        <f t="shared" si="255"/>
        <v>#REF!</v>
      </c>
      <c r="AF168" s="87" t="e">
        <f t="shared" si="255"/>
        <v>#REF!</v>
      </c>
      <c r="AG168" s="87" t="e">
        <f t="shared" si="255"/>
        <v>#REF!</v>
      </c>
      <c r="AH168" s="87" t="e">
        <f t="shared" si="255"/>
        <v>#REF!</v>
      </c>
      <c r="AI168" s="87" t="e">
        <f t="shared" si="255"/>
        <v>#REF!</v>
      </c>
      <c r="AJ168" s="87" t="e">
        <f t="shared" si="255"/>
        <v>#REF!</v>
      </c>
      <c r="AK168" s="166" t="e">
        <f t="shared" si="255"/>
        <v>#REF!</v>
      </c>
      <c r="AL168" s="89" t="e">
        <f t="shared" si="251"/>
        <v>#REF!</v>
      </c>
      <c r="AP168" s="137"/>
      <c r="AQ168" s="137"/>
      <c r="AR168" s="137"/>
      <c r="AS168" s="137"/>
      <c r="AT168" s="137"/>
      <c r="AU168" s="137"/>
      <c r="AV168" s="137"/>
      <c r="AW168" s="137"/>
      <c r="AX168" s="137"/>
      <c r="AY168" s="137"/>
    </row>
    <row r="169" spans="1:51" ht="31.2" x14ac:dyDescent="0.25">
      <c r="A169" s="56" t="e">
        <f t="shared" si="210"/>
        <v>#REF!</v>
      </c>
      <c r="B169" s="54" t="e">
        <f t="shared" si="252"/>
        <v>#REF!</v>
      </c>
      <c r="C169" s="54" t="e">
        <f t="shared" si="253"/>
        <v>#REF!</v>
      </c>
      <c r="D169" s="54" t="e">
        <f t="shared" si="211"/>
        <v>#REF!</v>
      </c>
      <c r="E169" s="57">
        <f t="shared" ca="1" si="209"/>
        <v>45685.476077199077</v>
      </c>
      <c r="F169" s="85"/>
      <c r="G169" s="33"/>
      <c r="H169" s="65" t="str">
        <f t="shared" si="226"/>
        <v/>
      </c>
      <c r="I169" s="58" t="str">
        <f t="shared" si="227"/>
        <v>Plants</v>
      </c>
      <c r="J169" s="162" t="s">
        <v>220</v>
      </c>
      <c r="K169" s="30"/>
      <c r="L169" s="30"/>
      <c r="M169" s="238"/>
      <c r="N169" s="238"/>
      <c r="O169" s="149" t="s">
        <v>687</v>
      </c>
      <c r="P169" s="153" t="s">
        <v>623</v>
      </c>
      <c r="Q169" s="155" t="s">
        <v>688</v>
      </c>
      <c r="R169" s="59"/>
      <c r="S169" s="97" t="str">
        <f t="shared" si="244"/>
        <v>0</v>
      </c>
      <c r="T169" s="97" t="str">
        <f t="shared" si="245"/>
        <v>0</v>
      </c>
      <c r="U169" s="97" t="str">
        <f t="shared" si="246"/>
        <v>0</v>
      </c>
      <c r="V169" s="97" t="str">
        <f t="shared" si="247"/>
        <v/>
      </c>
      <c r="W169" s="201">
        <f t="shared" si="248"/>
        <v>0</v>
      </c>
      <c r="X169" s="32"/>
      <c r="Y169" s="92" t="s">
        <v>689</v>
      </c>
      <c r="Z169" s="77"/>
      <c r="AA169" s="87" t="e">
        <f t="shared" ref="AA169:AK169" si="256">AA168</f>
        <v>#REF!</v>
      </c>
      <c r="AB169" s="87" t="e">
        <f t="shared" si="256"/>
        <v>#REF!</v>
      </c>
      <c r="AC169" s="87" t="e">
        <f t="shared" si="256"/>
        <v>#REF!</v>
      </c>
      <c r="AD169" s="87" t="e">
        <f t="shared" si="256"/>
        <v>#REF!</v>
      </c>
      <c r="AE169" s="87" t="e">
        <f t="shared" si="256"/>
        <v>#REF!</v>
      </c>
      <c r="AF169" s="87" t="e">
        <f t="shared" si="256"/>
        <v>#REF!</v>
      </c>
      <c r="AG169" s="87" t="e">
        <f t="shared" si="256"/>
        <v>#REF!</v>
      </c>
      <c r="AH169" s="87" t="e">
        <f t="shared" si="256"/>
        <v>#REF!</v>
      </c>
      <c r="AI169" s="87" t="e">
        <f t="shared" si="256"/>
        <v>#REF!</v>
      </c>
      <c r="AJ169" s="87" t="e">
        <f t="shared" si="256"/>
        <v>#REF!</v>
      </c>
      <c r="AK169" s="166" t="e">
        <f t="shared" si="256"/>
        <v>#REF!</v>
      </c>
      <c r="AL169" s="89" t="e">
        <f t="shared" si="251"/>
        <v>#REF!</v>
      </c>
      <c r="AP169" s="137"/>
      <c r="AQ169" s="137"/>
      <c r="AR169" s="137"/>
      <c r="AS169" s="137"/>
      <c r="AT169" s="137"/>
      <c r="AU169" s="137"/>
      <c r="AV169" s="137"/>
      <c r="AW169" s="137"/>
      <c r="AX169" s="137"/>
      <c r="AY169" s="137"/>
    </row>
    <row r="170" spans="1:51" ht="31.2" x14ac:dyDescent="0.25">
      <c r="A170" s="56" t="e">
        <f t="shared" si="210"/>
        <v>#REF!</v>
      </c>
      <c r="B170" s="54" t="e">
        <f t="shared" si="252"/>
        <v>#REF!</v>
      </c>
      <c r="C170" s="54" t="e">
        <f t="shared" si="253"/>
        <v>#REF!</v>
      </c>
      <c r="D170" s="54" t="e">
        <f t="shared" si="211"/>
        <v>#REF!</v>
      </c>
      <c r="E170" s="57">
        <f t="shared" ca="1" si="209"/>
        <v>45685.476077199077</v>
      </c>
      <c r="F170" s="85"/>
      <c r="G170" s="33"/>
      <c r="H170" s="65" t="str">
        <f t="shared" si="226"/>
        <v/>
      </c>
      <c r="I170" s="58" t="str">
        <f t="shared" si="227"/>
        <v>Plants</v>
      </c>
      <c r="J170" s="162" t="s">
        <v>220</v>
      </c>
      <c r="K170" s="30"/>
      <c r="L170" s="30"/>
      <c r="M170" s="238"/>
      <c r="N170" s="238"/>
      <c r="O170" s="149" t="s">
        <v>690</v>
      </c>
      <c r="P170" s="153" t="s">
        <v>623</v>
      </c>
      <c r="Q170" s="155" t="s">
        <v>691</v>
      </c>
      <c r="R170" s="59"/>
      <c r="S170" s="97" t="str">
        <f t="shared" si="244"/>
        <v>0</v>
      </c>
      <c r="T170" s="97" t="str">
        <f t="shared" si="245"/>
        <v>0</v>
      </c>
      <c r="U170" s="97" t="str">
        <f t="shared" si="246"/>
        <v>0</v>
      </c>
      <c r="V170" s="97" t="str">
        <f t="shared" si="247"/>
        <v/>
      </c>
      <c r="W170" s="201">
        <f t="shared" si="248"/>
        <v>0</v>
      </c>
      <c r="X170" s="32"/>
      <c r="Y170" s="92" t="s">
        <v>692</v>
      </c>
      <c r="Z170" s="66"/>
      <c r="AA170" s="87" t="e">
        <f t="shared" ref="AA170:AK170" si="257">AA169</f>
        <v>#REF!</v>
      </c>
      <c r="AB170" s="87" t="e">
        <f t="shared" si="257"/>
        <v>#REF!</v>
      </c>
      <c r="AC170" s="87" t="e">
        <f t="shared" si="257"/>
        <v>#REF!</v>
      </c>
      <c r="AD170" s="87" t="e">
        <f t="shared" si="257"/>
        <v>#REF!</v>
      </c>
      <c r="AE170" s="87" t="e">
        <f t="shared" si="257"/>
        <v>#REF!</v>
      </c>
      <c r="AF170" s="87" t="e">
        <f t="shared" si="257"/>
        <v>#REF!</v>
      </c>
      <c r="AG170" s="87" t="e">
        <f t="shared" si="257"/>
        <v>#REF!</v>
      </c>
      <c r="AH170" s="87" t="e">
        <f t="shared" si="257"/>
        <v>#REF!</v>
      </c>
      <c r="AI170" s="87" t="e">
        <f t="shared" si="257"/>
        <v>#REF!</v>
      </c>
      <c r="AJ170" s="87" t="e">
        <f t="shared" si="257"/>
        <v>#REF!</v>
      </c>
      <c r="AK170" s="166" t="e">
        <f t="shared" si="257"/>
        <v>#REF!</v>
      </c>
      <c r="AL170" s="89" t="e">
        <f t="shared" si="251"/>
        <v>#REF!</v>
      </c>
      <c r="AP170" s="137"/>
      <c r="AQ170" s="137"/>
      <c r="AR170" s="137"/>
      <c r="AS170" s="137"/>
      <c r="AT170" s="137"/>
      <c r="AU170" s="137"/>
      <c r="AV170" s="137"/>
      <c r="AW170" s="137"/>
      <c r="AX170" s="137"/>
      <c r="AY170" s="137"/>
    </row>
    <row r="171" spans="1:51" ht="31.2" x14ac:dyDescent="0.25">
      <c r="A171" s="56" t="e">
        <f t="shared" si="210"/>
        <v>#REF!</v>
      </c>
      <c r="B171" s="54" t="e">
        <f t="shared" si="252"/>
        <v>#REF!</v>
      </c>
      <c r="C171" s="54" t="e">
        <f t="shared" si="253"/>
        <v>#REF!</v>
      </c>
      <c r="D171" s="54" t="e">
        <f t="shared" si="211"/>
        <v>#REF!</v>
      </c>
      <c r="E171" s="57">
        <f t="shared" ca="1" si="209"/>
        <v>45685.476077199077</v>
      </c>
      <c r="F171" s="85"/>
      <c r="G171" s="33"/>
      <c r="H171" s="65" t="str">
        <f t="shared" si="226"/>
        <v/>
      </c>
      <c r="I171" s="58" t="str">
        <f t="shared" si="227"/>
        <v>Plants</v>
      </c>
      <c r="J171" s="162" t="s">
        <v>220</v>
      </c>
      <c r="K171" s="30"/>
      <c r="L171" s="30"/>
      <c r="M171" s="238"/>
      <c r="N171" s="238"/>
      <c r="O171" s="149" t="s">
        <v>693</v>
      </c>
      <c r="P171" s="153" t="s">
        <v>623</v>
      </c>
      <c r="Q171" s="155" t="s">
        <v>694</v>
      </c>
      <c r="R171" s="59"/>
      <c r="S171" s="97" t="str">
        <f t="shared" si="244"/>
        <v>0</v>
      </c>
      <c r="T171" s="97" t="str">
        <f t="shared" si="245"/>
        <v>0</v>
      </c>
      <c r="U171" s="97" t="str">
        <f t="shared" si="246"/>
        <v>0</v>
      </c>
      <c r="V171" s="97" t="str">
        <f t="shared" si="247"/>
        <v/>
      </c>
      <c r="W171" s="201">
        <f t="shared" si="248"/>
        <v>0</v>
      </c>
      <c r="X171" s="32"/>
      <c r="Y171" s="92" t="s">
        <v>695</v>
      </c>
      <c r="Z171" s="66"/>
      <c r="AA171" s="87" t="e">
        <f t="shared" ref="AA171:AK171" si="258">AA170</f>
        <v>#REF!</v>
      </c>
      <c r="AB171" s="87" t="e">
        <f t="shared" si="258"/>
        <v>#REF!</v>
      </c>
      <c r="AC171" s="87" t="e">
        <f t="shared" si="258"/>
        <v>#REF!</v>
      </c>
      <c r="AD171" s="87" t="e">
        <f t="shared" si="258"/>
        <v>#REF!</v>
      </c>
      <c r="AE171" s="87" t="e">
        <f t="shared" si="258"/>
        <v>#REF!</v>
      </c>
      <c r="AF171" s="87" t="e">
        <f t="shared" si="258"/>
        <v>#REF!</v>
      </c>
      <c r="AG171" s="87" t="e">
        <f t="shared" si="258"/>
        <v>#REF!</v>
      </c>
      <c r="AH171" s="87" t="e">
        <f t="shared" si="258"/>
        <v>#REF!</v>
      </c>
      <c r="AI171" s="87" t="e">
        <f t="shared" si="258"/>
        <v>#REF!</v>
      </c>
      <c r="AJ171" s="87" t="e">
        <f t="shared" si="258"/>
        <v>#REF!</v>
      </c>
      <c r="AK171" s="166" t="e">
        <f t="shared" si="258"/>
        <v>#REF!</v>
      </c>
      <c r="AL171" s="89" t="e">
        <f t="shared" si="251"/>
        <v>#REF!</v>
      </c>
      <c r="AP171" s="137"/>
      <c r="AQ171" s="137"/>
      <c r="AR171" s="137"/>
      <c r="AS171" s="137"/>
      <c r="AT171" s="137"/>
      <c r="AU171" s="137"/>
      <c r="AV171" s="137"/>
      <c r="AW171" s="137"/>
      <c r="AX171" s="137"/>
      <c r="AY171" s="137"/>
    </row>
    <row r="172" spans="1:51" hidden="1" x14ac:dyDescent="0.25">
      <c r="A172" s="56" t="e">
        <f t="shared" si="210"/>
        <v>#REF!</v>
      </c>
      <c r="B172" s="54" t="e">
        <f t="shared" si="252"/>
        <v>#REF!</v>
      </c>
      <c r="C172" s="54" t="e">
        <f t="shared" si="253"/>
        <v>#REF!</v>
      </c>
      <c r="D172" s="54" t="e">
        <f t="shared" si="211"/>
        <v>#REF!</v>
      </c>
      <c r="E172" s="57">
        <f t="shared" ca="1" si="209"/>
        <v>45685.476077199077</v>
      </c>
      <c r="F172" s="85"/>
      <c r="G172" s="33"/>
      <c r="H172" s="65" t="str">
        <f t="shared" si="226"/>
        <v/>
      </c>
      <c r="I172" s="58" t="str">
        <f t="shared" si="227"/>
        <v>Plants</v>
      </c>
      <c r="J172" s="162" t="s">
        <v>220</v>
      </c>
      <c r="K172" s="30"/>
      <c r="L172" s="30"/>
      <c r="M172" s="238"/>
      <c r="N172" s="238"/>
      <c r="O172" s="149" t="s">
        <v>696</v>
      </c>
      <c r="P172" s="153" t="s">
        <v>623</v>
      </c>
      <c r="Q172" s="155" t="s">
        <v>697</v>
      </c>
      <c r="R172" s="59"/>
      <c r="S172" s="97" t="str">
        <f t="shared" si="244"/>
        <v>0</v>
      </c>
      <c r="T172" s="97" t="str">
        <f t="shared" si="245"/>
        <v>0</v>
      </c>
      <c r="U172" s="97" t="str">
        <f t="shared" si="246"/>
        <v>0</v>
      </c>
      <c r="V172" s="97" t="str">
        <f t="shared" si="247"/>
        <v/>
      </c>
      <c r="W172" s="201">
        <f t="shared" si="248"/>
        <v>0</v>
      </c>
      <c r="X172" s="32"/>
      <c r="Y172" s="92" t="s">
        <v>698</v>
      </c>
      <c r="Z172" s="77"/>
      <c r="AA172" s="87" t="e">
        <f t="shared" ref="AA172:AK172" si="259">AA171</f>
        <v>#REF!</v>
      </c>
      <c r="AB172" s="87" t="e">
        <f t="shared" si="259"/>
        <v>#REF!</v>
      </c>
      <c r="AC172" s="87" t="e">
        <f t="shared" si="259"/>
        <v>#REF!</v>
      </c>
      <c r="AD172" s="87" t="e">
        <f t="shared" si="259"/>
        <v>#REF!</v>
      </c>
      <c r="AE172" s="87" t="e">
        <f t="shared" si="259"/>
        <v>#REF!</v>
      </c>
      <c r="AF172" s="87" t="e">
        <f t="shared" si="259"/>
        <v>#REF!</v>
      </c>
      <c r="AG172" s="87" t="e">
        <f t="shared" si="259"/>
        <v>#REF!</v>
      </c>
      <c r="AH172" s="87" t="e">
        <f t="shared" si="259"/>
        <v>#REF!</v>
      </c>
      <c r="AI172" s="87" t="e">
        <f t="shared" si="259"/>
        <v>#REF!</v>
      </c>
      <c r="AJ172" s="87" t="e">
        <f t="shared" si="259"/>
        <v>#REF!</v>
      </c>
      <c r="AK172" s="166" t="e">
        <f t="shared" si="259"/>
        <v>#REF!</v>
      </c>
      <c r="AL172" s="89" t="e">
        <f t="shared" si="251"/>
        <v>#REF!</v>
      </c>
      <c r="AP172" s="137"/>
      <c r="AQ172" s="137"/>
      <c r="AR172" s="137"/>
      <c r="AS172" s="137"/>
      <c r="AT172" s="137"/>
      <c r="AU172" s="137"/>
      <c r="AV172" s="137"/>
      <c r="AW172" s="137"/>
      <c r="AX172" s="137"/>
      <c r="AY172" s="137"/>
    </row>
    <row r="173" spans="1:51" ht="34.5" customHeight="1" x14ac:dyDescent="0.25">
      <c r="A173" s="56" t="e">
        <f t="shared" si="210"/>
        <v>#REF!</v>
      </c>
      <c r="B173" s="54" t="e">
        <f t="shared" si="252"/>
        <v>#REF!</v>
      </c>
      <c r="C173" s="54" t="e">
        <f t="shared" si="253"/>
        <v>#REF!</v>
      </c>
      <c r="D173" s="54" t="e">
        <f t="shared" si="211"/>
        <v>#REF!</v>
      </c>
      <c r="E173" s="57">
        <f t="shared" ca="1" si="209"/>
        <v>45685.476077199077</v>
      </c>
      <c r="F173" s="85"/>
      <c r="G173" s="33"/>
      <c r="H173" s="65" t="str">
        <f t="shared" si="226"/>
        <v/>
      </c>
      <c r="I173" s="58" t="str">
        <f t="shared" si="227"/>
        <v>Plants</v>
      </c>
      <c r="J173" s="162" t="s">
        <v>220</v>
      </c>
      <c r="K173" s="30"/>
      <c r="L173" s="30"/>
      <c r="M173" s="238"/>
      <c r="N173" s="238"/>
      <c r="O173" s="149" t="s">
        <v>699</v>
      </c>
      <c r="P173" s="153" t="s">
        <v>623</v>
      </c>
      <c r="Q173" s="154" t="s">
        <v>700</v>
      </c>
      <c r="R173" s="59"/>
      <c r="S173" s="97" t="str">
        <f t="shared" si="244"/>
        <v>0</v>
      </c>
      <c r="T173" s="97" t="str">
        <f t="shared" si="245"/>
        <v>0</v>
      </c>
      <c r="U173" s="97" t="str">
        <f t="shared" si="246"/>
        <v>0</v>
      </c>
      <c r="V173" s="97" t="str">
        <f t="shared" si="247"/>
        <v/>
      </c>
      <c r="W173" s="201">
        <f t="shared" si="248"/>
        <v>0</v>
      </c>
      <c r="X173" s="32"/>
      <c r="Y173" s="92" t="s">
        <v>701</v>
      </c>
      <c r="Z173" s="77"/>
      <c r="AA173" s="87" t="e">
        <f t="shared" ref="AA173:AK173" si="260">AA172</f>
        <v>#REF!</v>
      </c>
      <c r="AB173" s="87" t="e">
        <f t="shared" si="260"/>
        <v>#REF!</v>
      </c>
      <c r="AC173" s="87" t="e">
        <f t="shared" si="260"/>
        <v>#REF!</v>
      </c>
      <c r="AD173" s="87" t="e">
        <f t="shared" si="260"/>
        <v>#REF!</v>
      </c>
      <c r="AE173" s="87" t="e">
        <f t="shared" si="260"/>
        <v>#REF!</v>
      </c>
      <c r="AF173" s="87" t="e">
        <f t="shared" si="260"/>
        <v>#REF!</v>
      </c>
      <c r="AG173" s="87" t="e">
        <f t="shared" si="260"/>
        <v>#REF!</v>
      </c>
      <c r="AH173" s="87" t="e">
        <f t="shared" si="260"/>
        <v>#REF!</v>
      </c>
      <c r="AI173" s="87" t="e">
        <f t="shared" si="260"/>
        <v>#REF!</v>
      </c>
      <c r="AJ173" s="87" t="e">
        <f t="shared" si="260"/>
        <v>#REF!</v>
      </c>
      <c r="AK173" s="166" t="e">
        <f t="shared" si="260"/>
        <v>#REF!</v>
      </c>
      <c r="AL173" s="89" t="e">
        <f t="shared" si="251"/>
        <v>#REF!</v>
      </c>
      <c r="AP173" s="137"/>
      <c r="AQ173" s="137"/>
      <c r="AR173" s="137"/>
      <c r="AS173" s="137"/>
      <c r="AT173" s="137"/>
      <c r="AU173" s="137"/>
      <c r="AV173" s="137"/>
      <c r="AW173" s="137"/>
      <c r="AX173" s="137"/>
      <c r="AY173" s="137"/>
    </row>
    <row r="174" spans="1:51" ht="31.2" hidden="1" x14ac:dyDescent="0.25">
      <c r="A174" s="56" t="e">
        <f t="shared" si="210"/>
        <v>#REF!</v>
      </c>
      <c r="B174" s="54" t="e">
        <f t="shared" si="252"/>
        <v>#REF!</v>
      </c>
      <c r="C174" s="54" t="e">
        <f t="shared" si="253"/>
        <v>#REF!</v>
      </c>
      <c r="D174" s="54" t="e">
        <f t="shared" si="211"/>
        <v>#REF!</v>
      </c>
      <c r="E174" s="57">
        <f t="shared" ca="1" si="209"/>
        <v>45685.476077199077</v>
      </c>
      <c r="F174" s="85"/>
      <c r="G174" s="33"/>
      <c r="H174" s="65" t="str">
        <f t="shared" si="226"/>
        <v/>
      </c>
      <c r="I174" s="58" t="str">
        <f t="shared" si="227"/>
        <v>Plants</v>
      </c>
      <c r="J174" s="162" t="s">
        <v>220</v>
      </c>
      <c r="K174" s="30"/>
      <c r="L174" s="30"/>
      <c r="M174" s="238"/>
      <c r="N174" s="238"/>
      <c r="O174" s="149" t="s">
        <v>57</v>
      </c>
      <c r="P174" s="153" t="s">
        <v>623</v>
      </c>
      <c r="Q174" s="157" t="s">
        <v>702</v>
      </c>
      <c r="R174" s="59"/>
      <c r="S174" s="97" t="str">
        <f t="shared" si="244"/>
        <v>0</v>
      </c>
      <c r="T174" s="97" t="str">
        <f t="shared" si="245"/>
        <v>0</v>
      </c>
      <c r="U174" s="97" t="str">
        <f t="shared" si="246"/>
        <v>0</v>
      </c>
      <c r="V174" s="97" t="str">
        <f t="shared" si="247"/>
        <v/>
      </c>
      <c r="W174" s="201">
        <f t="shared" si="248"/>
        <v>0</v>
      </c>
      <c r="X174" s="50"/>
      <c r="Y174" s="92" t="s">
        <v>703</v>
      </c>
      <c r="Z174" s="77"/>
      <c r="AA174" s="87" t="e">
        <f t="shared" ref="AA174:AK174" si="261">AA173</f>
        <v>#REF!</v>
      </c>
      <c r="AB174" s="87" t="e">
        <f t="shared" si="261"/>
        <v>#REF!</v>
      </c>
      <c r="AC174" s="87" t="e">
        <f t="shared" si="261"/>
        <v>#REF!</v>
      </c>
      <c r="AD174" s="87" t="e">
        <f t="shared" si="261"/>
        <v>#REF!</v>
      </c>
      <c r="AE174" s="87" t="e">
        <f t="shared" si="261"/>
        <v>#REF!</v>
      </c>
      <c r="AF174" s="87" t="e">
        <f t="shared" si="261"/>
        <v>#REF!</v>
      </c>
      <c r="AG174" s="87" t="e">
        <f t="shared" si="261"/>
        <v>#REF!</v>
      </c>
      <c r="AH174" s="87" t="e">
        <f t="shared" si="261"/>
        <v>#REF!</v>
      </c>
      <c r="AI174" s="87" t="e">
        <f t="shared" si="261"/>
        <v>#REF!</v>
      </c>
      <c r="AJ174" s="87" t="e">
        <f t="shared" si="261"/>
        <v>#REF!</v>
      </c>
      <c r="AK174" s="166" t="e">
        <f t="shared" si="261"/>
        <v>#REF!</v>
      </c>
      <c r="AL174" s="89" t="e">
        <f t="shared" si="251"/>
        <v>#REF!</v>
      </c>
      <c r="AP174" s="137"/>
      <c r="AQ174" s="137"/>
      <c r="AR174" s="137"/>
      <c r="AS174" s="137"/>
      <c r="AT174" s="137"/>
      <c r="AU174" s="137"/>
      <c r="AV174" s="137"/>
      <c r="AW174" s="137"/>
      <c r="AX174" s="137"/>
      <c r="AY174" s="137"/>
    </row>
    <row r="175" spans="1:51" hidden="1" x14ac:dyDescent="0.25">
      <c r="A175" s="56" t="e">
        <f t="shared" si="210"/>
        <v>#REF!</v>
      </c>
      <c r="B175" s="54" t="e">
        <f t="shared" si="252"/>
        <v>#REF!</v>
      </c>
      <c r="C175" s="54" t="e">
        <f t="shared" si="253"/>
        <v>#REF!</v>
      </c>
      <c r="D175" s="54" t="e">
        <f t="shared" si="211"/>
        <v>#REF!</v>
      </c>
      <c r="E175" s="57">
        <f t="shared" ca="1" si="209"/>
        <v>45685.476077199077</v>
      </c>
      <c r="F175" s="85"/>
      <c r="G175" s="33"/>
      <c r="H175" s="65" t="str">
        <f t="shared" si="226"/>
        <v/>
      </c>
      <c r="I175" s="58" t="str">
        <f t="shared" si="227"/>
        <v>Plants</v>
      </c>
      <c r="J175" s="162" t="s">
        <v>220</v>
      </c>
      <c r="K175" s="30"/>
      <c r="L175" s="30"/>
      <c r="M175" s="238"/>
      <c r="N175" s="238"/>
      <c r="O175" s="149" t="s">
        <v>139</v>
      </c>
      <c r="P175" s="153" t="s">
        <v>623</v>
      </c>
      <c r="Q175" s="155" t="s">
        <v>704</v>
      </c>
      <c r="R175" s="59"/>
      <c r="S175" s="97" t="str">
        <f t="shared" si="244"/>
        <v>0</v>
      </c>
      <c r="T175" s="97" t="str">
        <f t="shared" si="245"/>
        <v>0</v>
      </c>
      <c r="U175" s="97" t="str">
        <f t="shared" si="246"/>
        <v>0</v>
      </c>
      <c r="V175" s="97" t="str">
        <f t="shared" si="247"/>
        <v/>
      </c>
      <c r="W175" s="201">
        <f t="shared" si="248"/>
        <v>0</v>
      </c>
      <c r="X175" s="32"/>
      <c r="Y175" s="92" t="s">
        <v>705</v>
      </c>
      <c r="Z175" s="77"/>
      <c r="AA175" s="87" t="e">
        <f t="shared" ref="AA175:AK175" si="262">AA174</f>
        <v>#REF!</v>
      </c>
      <c r="AB175" s="87" t="e">
        <f t="shared" si="262"/>
        <v>#REF!</v>
      </c>
      <c r="AC175" s="87" t="e">
        <f t="shared" si="262"/>
        <v>#REF!</v>
      </c>
      <c r="AD175" s="87" t="e">
        <f t="shared" si="262"/>
        <v>#REF!</v>
      </c>
      <c r="AE175" s="87" t="e">
        <f t="shared" si="262"/>
        <v>#REF!</v>
      </c>
      <c r="AF175" s="87" t="e">
        <f t="shared" si="262"/>
        <v>#REF!</v>
      </c>
      <c r="AG175" s="87" t="e">
        <f t="shared" si="262"/>
        <v>#REF!</v>
      </c>
      <c r="AH175" s="87" t="e">
        <f t="shared" si="262"/>
        <v>#REF!</v>
      </c>
      <c r="AI175" s="87" t="e">
        <f t="shared" si="262"/>
        <v>#REF!</v>
      </c>
      <c r="AJ175" s="87" t="e">
        <f t="shared" si="262"/>
        <v>#REF!</v>
      </c>
      <c r="AK175" s="166" t="e">
        <f t="shared" si="262"/>
        <v>#REF!</v>
      </c>
      <c r="AL175" s="89" t="e">
        <f t="shared" si="251"/>
        <v>#REF!</v>
      </c>
      <c r="AP175" s="137"/>
      <c r="AQ175" s="137"/>
      <c r="AR175" s="137"/>
      <c r="AS175" s="137"/>
      <c r="AT175" s="137"/>
      <c r="AU175" s="137"/>
      <c r="AV175" s="137"/>
      <c r="AW175" s="137"/>
      <c r="AX175" s="137"/>
      <c r="AY175" s="137"/>
    </row>
    <row r="176" spans="1:51" hidden="1" x14ac:dyDescent="0.25">
      <c r="A176" s="56" t="e">
        <f>#REF!</f>
        <v>#REF!</v>
      </c>
      <c r="B176" s="54" t="e">
        <f>IF(#REF!&lt;&gt;A176,#REF!+1,#REF!)</f>
        <v>#REF!</v>
      </c>
      <c r="C176" s="54" t="e">
        <f>CONCATENATE(B176,"-",A176)</f>
        <v>#REF!</v>
      </c>
      <c r="D176" s="54" t="e">
        <f>#REF!</f>
        <v>#REF!</v>
      </c>
      <c r="E176" s="57">
        <f t="shared" ca="1" si="209"/>
        <v>45685.476077199077</v>
      </c>
      <c r="F176" s="85"/>
      <c r="G176" s="33"/>
      <c r="H176" s="65" t="str">
        <f>IF(G176="","",G176)</f>
        <v/>
      </c>
      <c r="I176" s="58" t="str">
        <f>IF(P176="accessories","Accessories","Plants")</f>
        <v>Plants</v>
      </c>
      <c r="J176" s="162" t="s">
        <v>220</v>
      </c>
      <c r="K176" s="30"/>
      <c r="L176" s="30"/>
      <c r="M176" s="238"/>
      <c r="N176" s="238"/>
      <c r="O176" s="149" t="s">
        <v>134</v>
      </c>
      <c r="P176" s="153" t="s">
        <v>623</v>
      </c>
      <c r="Q176" s="155" t="s">
        <v>614</v>
      </c>
      <c r="R176" s="59"/>
      <c r="S176" s="97" t="str">
        <f>IF(OR(G176="",G176="SOLD OUT",RIGHT(O176,2)="**",RIGHT(O176,2)="^^"),"0",G176)</f>
        <v>0</v>
      </c>
      <c r="T176" s="97" t="str">
        <f>IF(OR(G176="",G176="SOLD OUT"),"0",IF(RIGHT(O176,2)="^^",G176,"0"))</f>
        <v>0</v>
      </c>
      <c r="U176" s="97" t="str">
        <f>IF(OR(G176="",G176="SOLD OUT"),"0",IF(RIGHT(O176,2)="**",G176,"0"))</f>
        <v>0</v>
      </c>
      <c r="V176" s="97" t="str">
        <f>IF(U176="","",IF(H176&gt;0,H176,$G176))</f>
        <v/>
      </c>
      <c r="W176" s="201">
        <f>SUM(S176*$S$2)+(T176*$T$2)+(U176*$U$2)</f>
        <v>0</v>
      </c>
      <c r="X176" s="32"/>
      <c r="Y176" s="92" t="s">
        <v>615</v>
      </c>
      <c r="Z176" s="66"/>
      <c r="AA176" s="87" t="e">
        <f>#REF!</f>
        <v>#REF!</v>
      </c>
      <c r="AB176" s="87" t="e">
        <f>#REF!</f>
        <v>#REF!</v>
      </c>
      <c r="AC176" s="87" t="e">
        <f>#REF!</f>
        <v>#REF!</v>
      </c>
      <c r="AD176" s="87" t="e">
        <f>#REF!</f>
        <v>#REF!</v>
      </c>
      <c r="AE176" s="87" t="e">
        <f>#REF!</f>
        <v>#REF!</v>
      </c>
      <c r="AF176" s="87" t="e">
        <f>#REF!</f>
        <v>#REF!</v>
      </c>
      <c r="AG176" s="87" t="e">
        <f>#REF!</f>
        <v>#REF!</v>
      </c>
      <c r="AH176" s="87" t="e">
        <f>#REF!</f>
        <v>#REF!</v>
      </c>
      <c r="AI176" s="87" t="e">
        <f>#REF!</f>
        <v>#REF!</v>
      </c>
      <c r="AJ176" s="87" t="e">
        <f>#REF!</f>
        <v>#REF!</v>
      </c>
      <c r="AK176" s="166" t="e">
        <f>#REF!</f>
        <v>#REF!</v>
      </c>
      <c r="AL176" s="89" t="e">
        <f>#REF!</f>
        <v>#REF!</v>
      </c>
      <c r="AP176" s="137"/>
      <c r="AQ176" s="137"/>
      <c r="AR176" s="137"/>
      <c r="AS176" s="137"/>
      <c r="AT176" s="137"/>
      <c r="AU176" s="137"/>
      <c r="AV176" s="137"/>
      <c r="AW176" s="137"/>
      <c r="AX176" s="137"/>
      <c r="AY176" s="137"/>
    </row>
    <row r="177" spans="1:51" ht="31.2" x14ac:dyDescent="0.25">
      <c r="A177" s="56" t="e">
        <f>A175</f>
        <v>#REF!</v>
      </c>
      <c r="B177" s="54" t="e">
        <f>IF(A175&lt;&gt;A177,B175+1,B175)</f>
        <v>#REF!</v>
      </c>
      <c r="C177" s="54" t="e">
        <f t="shared" si="253"/>
        <v>#REF!</v>
      </c>
      <c r="D177" s="54" t="e">
        <f>D175</f>
        <v>#REF!</v>
      </c>
      <c r="E177" s="57">
        <f t="shared" ca="1" si="209"/>
        <v>45685.476077199077</v>
      </c>
      <c r="F177" s="85"/>
      <c r="G177" s="33"/>
      <c r="H177" s="65" t="str">
        <f t="shared" si="226"/>
        <v/>
      </c>
      <c r="I177" s="58" t="str">
        <f t="shared" si="227"/>
        <v>Plants</v>
      </c>
      <c r="J177" s="162" t="s">
        <v>220</v>
      </c>
      <c r="K177" s="30"/>
      <c r="L177" s="30"/>
      <c r="M177" s="238"/>
      <c r="N177" s="238"/>
      <c r="O177" s="149" t="s">
        <v>141</v>
      </c>
      <c r="P177" s="153" t="s">
        <v>623</v>
      </c>
      <c r="Q177" s="154" t="s">
        <v>706</v>
      </c>
      <c r="R177" s="117"/>
      <c r="S177" s="97" t="str">
        <f t="shared" si="244"/>
        <v>0</v>
      </c>
      <c r="T177" s="97" t="str">
        <f t="shared" si="245"/>
        <v>0</v>
      </c>
      <c r="U177" s="97" t="str">
        <f t="shared" si="246"/>
        <v>0</v>
      </c>
      <c r="V177" s="97" t="str">
        <f t="shared" si="247"/>
        <v/>
      </c>
      <c r="W177" s="201">
        <f t="shared" si="248"/>
        <v>0</v>
      </c>
      <c r="X177" s="32"/>
      <c r="Y177" s="92" t="s">
        <v>707</v>
      </c>
      <c r="Z177" s="77"/>
      <c r="AA177" s="87" t="e">
        <f t="shared" ref="AA177:AK177" si="263">AA175</f>
        <v>#REF!</v>
      </c>
      <c r="AB177" s="87" t="e">
        <f t="shared" si="263"/>
        <v>#REF!</v>
      </c>
      <c r="AC177" s="87" t="e">
        <f t="shared" si="263"/>
        <v>#REF!</v>
      </c>
      <c r="AD177" s="87" t="e">
        <f t="shared" si="263"/>
        <v>#REF!</v>
      </c>
      <c r="AE177" s="87" t="e">
        <f t="shared" si="263"/>
        <v>#REF!</v>
      </c>
      <c r="AF177" s="87" t="e">
        <f t="shared" si="263"/>
        <v>#REF!</v>
      </c>
      <c r="AG177" s="87" t="e">
        <f t="shared" si="263"/>
        <v>#REF!</v>
      </c>
      <c r="AH177" s="87" t="e">
        <f t="shared" si="263"/>
        <v>#REF!</v>
      </c>
      <c r="AI177" s="87" t="e">
        <f t="shared" si="263"/>
        <v>#REF!</v>
      </c>
      <c r="AJ177" s="87" t="e">
        <f t="shared" si="263"/>
        <v>#REF!</v>
      </c>
      <c r="AK177" s="166" t="e">
        <f t="shared" si="263"/>
        <v>#REF!</v>
      </c>
      <c r="AL177" s="89" t="e">
        <f>AL175</f>
        <v>#REF!</v>
      </c>
      <c r="AP177" s="137"/>
      <c r="AQ177" s="137"/>
      <c r="AR177" s="137"/>
      <c r="AS177" s="137"/>
      <c r="AT177" s="137"/>
      <c r="AU177" s="137"/>
      <c r="AV177" s="137"/>
      <c r="AW177" s="137"/>
      <c r="AX177" s="137"/>
      <c r="AY177" s="137"/>
    </row>
    <row r="178" spans="1:51" ht="31.2" x14ac:dyDescent="0.25">
      <c r="A178" s="56" t="e">
        <f t="shared" si="210"/>
        <v>#REF!</v>
      </c>
      <c r="B178" s="54" t="e">
        <f t="shared" si="252"/>
        <v>#REF!</v>
      </c>
      <c r="C178" s="54" t="e">
        <f t="shared" si="253"/>
        <v>#REF!</v>
      </c>
      <c r="D178" s="54" t="e">
        <f t="shared" si="211"/>
        <v>#REF!</v>
      </c>
      <c r="E178" s="57">
        <f t="shared" ca="1" si="209"/>
        <v>45685.476077199077</v>
      </c>
      <c r="F178" s="85"/>
      <c r="G178" s="33"/>
      <c r="H178" s="65" t="str">
        <f t="shared" si="226"/>
        <v/>
      </c>
      <c r="I178" s="58" t="str">
        <f t="shared" si="227"/>
        <v>Plants</v>
      </c>
      <c r="J178" s="162" t="s">
        <v>220</v>
      </c>
      <c r="K178" s="30"/>
      <c r="L178" s="30"/>
      <c r="M178" s="238"/>
      <c r="N178" s="238"/>
      <c r="O178" s="150" t="s">
        <v>708</v>
      </c>
      <c r="P178" s="153" t="s">
        <v>623</v>
      </c>
      <c r="Q178" s="155" t="s">
        <v>709</v>
      </c>
      <c r="R178" s="59"/>
      <c r="S178" s="97" t="str">
        <f t="shared" si="244"/>
        <v>0</v>
      </c>
      <c r="T178" s="97" t="str">
        <f t="shared" si="245"/>
        <v>0</v>
      </c>
      <c r="U178" s="97" t="str">
        <f t="shared" si="246"/>
        <v>0</v>
      </c>
      <c r="V178" s="97" t="str">
        <f t="shared" si="247"/>
        <v/>
      </c>
      <c r="W178" s="201">
        <f t="shared" si="248"/>
        <v>0</v>
      </c>
      <c r="X178" s="32"/>
      <c r="Y178" s="92" t="s">
        <v>710</v>
      </c>
      <c r="Z178" s="77"/>
      <c r="AA178" s="87" t="e">
        <f t="shared" ref="AA178:AK178" si="264">AA177</f>
        <v>#REF!</v>
      </c>
      <c r="AB178" s="87" t="e">
        <f t="shared" si="264"/>
        <v>#REF!</v>
      </c>
      <c r="AC178" s="87" t="e">
        <f t="shared" si="264"/>
        <v>#REF!</v>
      </c>
      <c r="AD178" s="87" t="e">
        <f t="shared" si="264"/>
        <v>#REF!</v>
      </c>
      <c r="AE178" s="87" t="e">
        <f t="shared" si="264"/>
        <v>#REF!</v>
      </c>
      <c r="AF178" s="87" t="e">
        <f t="shared" si="264"/>
        <v>#REF!</v>
      </c>
      <c r="AG178" s="87" t="e">
        <f t="shared" si="264"/>
        <v>#REF!</v>
      </c>
      <c r="AH178" s="87" t="e">
        <f t="shared" si="264"/>
        <v>#REF!</v>
      </c>
      <c r="AI178" s="87" t="e">
        <f t="shared" si="264"/>
        <v>#REF!</v>
      </c>
      <c r="AJ178" s="87" t="e">
        <f t="shared" si="264"/>
        <v>#REF!</v>
      </c>
      <c r="AK178" s="166" t="e">
        <f t="shared" si="264"/>
        <v>#REF!</v>
      </c>
      <c r="AL178" s="89" t="e">
        <f t="shared" si="251"/>
        <v>#REF!</v>
      </c>
      <c r="AP178" s="137"/>
      <c r="AQ178" s="137"/>
      <c r="AR178" s="137"/>
      <c r="AS178" s="137"/>
      <c r="AT178" s="137"/>
      <c r="AU178" s="137"/>
      <c r="AV178" s="137"/>
      <c r="AW178" s="137"/>
      <c r="AX178" s="137"/>
      <c r="AY178" s="137"/>
    </row>
    <row r="179" spans="1:51" ht="31.2" x14ac:dyDescent="0.25">
      <c r="A179" s="56" t="e">
        <f t="shared" si="210"/>
        <v>#REF!</v>
      </c>
      <c r="B179" s="54" t="e">
        <f t="shared" si="252"/>
        <v>#REF!</v>
      </c>
      <c r="C179" s="54" t="e">
        <f t="shared" si="253"/>
        <v>#REF!</v>
      </c>
      <c r="D179" s="54" t="e">
        <f t="shared" si="211"/>
        <v>#REF!</v>
      </c>
      <c r="E179" s="57">
        <f t="shared" ca="1" si="209"/>
        <v>45685.476077199077</v>
      </c>
      <c r="F179" s="85"/>
      <c r="G179" s="33"/>
      <c r="H179" s="65" t="str">
        <f t="shared" si="226"/>
        <v/>
      </c>
      <c r="I179" s="58" t="str">
        <f t="shared" si="227"/>
        <v>Plants</v>
      </c>
      <c r="J179" s="162" t="s">
        <v>220</v>
      </c>
      <c r="K179" s="30"/>
      <c r="L179" s="30"/>
      <c r="M179" s="238"/>
      <c r="N179" s="238"/>
      <c r="O179" s="149" t="s">
        <v>711</v>
      </c>
      <c r="P179" s="153" t="s">
        <v>623</v>
      </c>
      <c r="Q179" s="155" t="s">
        <v>712</v>
      </c>
      <c r="R179" s="59"/>
      <c r="S179" s="97" t="str">
        <f t="shared" si="244"/>
        <v>0</v>
      </c>
      <c r="T179" s="97" t="str">
        <f t="shared" si="245"/>
        <v>0</v>
      </c>
      <c r="U179" s="97" t="str">
        <f t="shared" si="246"/>
        <v>0</v>
      </c>
      <c r="V179" s="97" t="str">
        <f t="shared" si="247"/>
        <v/>
      </c>
      <c r="W179" s="201">
        <f t="shared" si="248"/>
        <v>0</v>
      </c>
      <c r="X179" s="32"/>
      <c r="Y179" s="92" t="s">
        <v>713</v>
      </c>
      <c r="Z179" s="77"/>
      <c r="AA179" s="87" t="e">
        <f t="shared" ref="AA179:AK179" si="265">AA178</f>
        <v>#REF!</v>
      </c>
      <c r="AB179" s="87" t="e">
        <f t="shared" si="265"/>
        <v>#REF!</v>
      </c>
      <c r="AC179" s="87" t="e">
        <f t="shared" si="265"/>
        <v>#REF!</v>
      </c>
      <c r="AD179" s="87" t="e">
        <f t="shared" si="265"/>
        <v>#REF!</v>
      </c>
      <c r="AE179" s="87" t="e">
        <f t="shared" si="265"/>
        <v>#REF!</v>
      </c>
      <c r="AF179" s="87" t="e">
        <f t="shared" si="265"/>
        <v>#REF!</v>
      </c>
      <c r="AG179" s="87" t="e">
        <f t="shared" si="265"/>
        <v>#REF!</v>
      </c>
      <c r="AH179" s="87" t="e">
        <f t="shared" si="265"/>
        <v>#REF!</v>
      </c>
      <c r="AI179" s="87" t="e">
        <f t="shared" si="265"/>
        <v>#REF!</v>
      </c>
      <c r="AJ179" s="87" t="e">
        <f t="shared" si="265"/>
        <v>#REF!</v>
      </c>
      <c r="AK179" s="166" t="e">
        <f t="shared" si="265"/>
        <v>#REF!</v>
      </c>
      <c r="AL179" s="89" t="e">
        <f t="shared" si="251"/>
        <v>#REF!</v>
      </c>
      <c r="AP179" s="137"/>
      <c r="AQ179" s="137"/>
      <c r="AR179" s="137"/>
      <c r="AS179" s="137"/>
      <c r="AT179" s="137"/>
      <c r="AU179" s="137"/>
      <c r="AV179" s="137"/>
      <c r="AW179" s="137"/>
      <c r="AX179" s="137"/>
      <c r="AY179" s="137"/>
    </row>
    <row r="180" spans="1:51" ht="31.2" x14ac:dyDescent="0.25">
      <c r="A180" s="56" t="e">
        <f t="shared" si="210"/>
        <v>#REF!</v>
      </c>
      <c r="B180" s="54" t="e">
        <f t="shared" si="252"/>
        <v>#REF!</v>
      </c>
      <c r="C180" s="54" t="e">
        <f t="shared" si="253"/>
        <v>#REF!</v>
      </c>
      <c r="D180" s="54" t="e">
        <f t="shared" si="211"/>
        <v>#REF!</v>
      </c>
      <c r="E180" s="57">
        <f t="shared" ca="1" si="209"/>
        <v>45685.476077199077</v>
      </c>
      <c r="F180" s="85"/>
      <c r="G180" s="33"/>
      <c r="H180" s="65" t="str">
        <f t="shared" si="226"/>
        <v/>
      </c>
      <c r="I180" s="58" t="str">
        <f t="shared" si="227"/>
        <v>Plants</v>
      </c>
      <c r="J180" s="162" t="s">
        <v>220</v>
      </c>
      <c r="K180" s="30"/>
      <c r="L180" s="30"/>
      <c r="M180" s="238"/>
      <c r="N180" s="238"/>
      <c r="O180" s="149" t="s">
        <v>714</v>
      </c>
      <c r="P180" s="153" t="s">
        <v>623</v>
      </c>
      <c r="Q180" s="155" t="s">
        <v>715</v>
      </c>
      <c r="R180" s="59"/>
      <c r="S180" s="97" t="str">
        <f t="shared" si="244"/>
        <v>0</v>
      </c>
      <c r="T180" s="97" t="str">
        <f t="shared" si="245"/>
        <v>0</v>
      </c>
      <c r="U180" s="97" t="str">
        <f t="shared" si="246"/>
        <v>0</v>
      </c>
      <c r="V180" s="97" t="str">
        <f t="shared" si="247"/>
        <v/>
      </c>
      <c r="W180" s="201">
        <f t="shared" si="248"/>
        <v>0</v>
      </c>
      <c r="X180" s="32"/>
      <c r="Y180" s="92" t="s">
        <v>716</v>
      </c>
      <c r="Z180" s="77"/>
      <c r="AA180" s="87" t="e">
        <f t="shared" ref="AA180:AK180" si="266">AA179</f>
        <v>#REF!</v>
      </c>
      <c r="AB180" s="87" t="e">
        <f t="shared" si="266"/>
        <v>#REF!</v>
      </c>
      <c r="AC180" s="87" t="e">
        <f t="shared" si="266"/>
        <v>#REF!</v>
      </c>
      <c r="AD180" s="87" t="e">
        <f t="shared" si="266"/>
        <v>#REF!</v>
      </c>
      <c r="AE180" s="87" t="e">
        <f t="shared" si="266"/>
        <v>#REF!</v>
      </c>
      <c r="AF180" s="87" t="e">
        <f t="shared" si="266"/>
        <v>#REF!</v>
      </c>
      <c r="AG180" s="87" t="e">
        <f t="shared" si="266"/>
        <v>#REF!</v>
      </c>
      <c r="AH180" s="87" t="e">
        <f t="shared" si="266"/>
        <v>#REF!</v>
      </c>
      <c r="AI180" s="87" t="e">
        <f t="shared" si="266"/>
        <v>#REF!</v>
      </c>
      <c r="AJ180" s="87" t="e">
        <f t="shared" si="266"/>
        <v>#REF!</v>
      </c>
      <c r="AK180" s="166" t="e">
        <f t="shared" si="266"/>
        <v>#REF!</v>
      </c>
      <c r="AL180" s="89" t="e">
        <f t="shared" si="251"/>
        <v>#REF!</v>
      </c>
      <c r="AP180" s="137"/>
      <c r="AQ180" s="137"/>
      <c r="AR180" s="137"/>
      <c r="AS180" s="137"/>
      <c r="AT180" s="137"/>
      <c r="AU180" s="137"/>
      <c r="AV180" s="137"/>
      <c r="AW180" s="137"/>
      <c r="AX180" s="137"/>
      <c r="AY180" s="137"/>
    </row>
    <row r="181" spans="1:51" ht="31.2" x14ac:dyDescent="0.25">
      <c r="A181" s="56" t="e">
        <f>#REF!</f>
        <v>#REF!</v>
      </c>
      <c r="B181" s="54" t="e">
        <f>IF(#REF!&lt;&gt;A181,#REF!+1,#REF!)</f>
        <v>#REF!</v>
      </c>
      <c r="C181" s="54" t="e">
        <f t="shared" si="253"/>
        <v>#REF!</v>
      </c>
      <c r="D181" s="54" t="e">
        <f>#REF!</f>
        <v>#REF!</v>
      </c>
      <c r="E181" s="57">
        <f t="shared" ca="1" si="209"/>
        <v>45685.476077199077</v>
      </c>
      <c r="F181" s="85"/>
      <c r="G181" s="33"/>
      <c r="H181" s="65" t="str">
        <f t="shared" si="226"/>
        <v/>
      </c>
      <c r="I181" s="58" t="str">
        <f t="shared" si="227"/>
        <v>Plants</v>
      </c>
      <c r="J181" s="162" t="s">
        <v>220</v>
      </c>
      <c r="K181" s="30"/>
      <c r="L181" s="30"/>
      <c r="M181" s="238"/>
      <c r="N181" s="238"/>
      <c r="O181" s="149" t="s">
        <v>717</v>
      </c>
      <c r="P181" s="153" t="s">
        <v>623</v>
      </c>
      <c r="Q181" s="155" t="s">
        <v>718</v>
      </c>
      <c r="R181" s="59"/>
      <c r="S181" s="97" t="str">
        <f t="shared" si="244"/>
        <v>0</v>
      </c>
      <c r="T181" s="97" t="str">
        <f t="shared" si="245"/>
        <v>0</v>
      </c>
      <c r="U181" s="97" t="str">
        <f t="shared" si="246"/>
        <v>0</v>
      </c>
      <c r="V181" s="97" t="str">
        <f t="shared" si="247"/>
        <v/>
      </c>
      <c r="W181" s="201">
        <f t="shared" si="248"/>
        <v>0</v>
      </c>
      <c r="X181" s="32"/>
      <c r="Y181" s="92" t="s">
        <v>719</v>
      </c>
      <c r="Z181" s="66"/>
      <c r="AA181" s="87" t="e">
        <f>#REF!</f>
        <v>#REF!</v>
      </c>
      <c r="AB181" s="87" t="e">
        <f>#REF!</f>
        <v>#REF!</v>
      </c>
      <c r="AC181" s="87" t="e">
        <f>#REF!</f>
        <v>#REF!</v>
      </c>
      <c r="AD181" s="87" t="e">
        <f>#REF!</f>
        <v>#REF!</v>
      </c>
      <c r="AE181" s="87" t="e">
        <f>#REF!</f>
        <v>#REF!</v>
      </c>
      <c r="AF181" s="87" t="e">
        <f>#REF!</f>
        <v>#REF!</v>
      </c>
      <c r="AG181" s="87" t="e">
        <f>#REF!</f>
        <v>#REF!</v>
      </c>
      <c r="AH181" s="87" t="e">
        <f>#REF!</f>
        <v>#REF!</v>
      </c>
      <c r="AI181" s="87" t="e">
        <f>#REF!</f>
        <v>#REF!</v>
      </c>
      <c r="AJ181" s="87" t="e">
        <f>#REF!</f>
        <v>#REF!</v>
      </c>
      <c r="AK181" s="166" t="e">
        <f>#REF!</f>
        <v>#REF!</v>
      </c>
      <c r="AL181" s="89" t="e">
        <f>#REF!</f>
        <v>#REF!</v>
      </c>
      <c r="AP181" s="137"/>
      <c r="AQ181" s="137"/>
      <c r="AR181" s="137"/>
      <c r="AS181" s="137"/>
      <c r="AT181" s="137"/>
      <c r="AU181" s="137"/>
      <c r="AV181" s="137"/>
      <c r="AW181" s="137"/>
      <c r="AX181" s="137"/>
      <c r="AY181" s="137"/>
    </row>
    <row r="182" spans="1:51" ht="31.2" x14ac:dyDescent="0.25">
      <c r="A182" s="56" t="e">
        <f t="shared" si="210"/>
        <v>#REF!</v>
      </c>
      <c r="B182" s="54" t="e">
        <f t="shared" si="252"/>
        <v>#REF!</v>
      </c>
      <c r="C182" s="54" t="e">
        <f t="shared" si="253"/>
        <v>#REF!</v>
      </c>
      <c r="D182" s="54" t="e">
        <f t="shared" si="211"/>
        <v>#REF!</v>
      </c>
      <c r="E182" s="57">
        <f t="shared" ca="1" si="209"/>
        <v>45685.476077199077</v>
      </c>
      <c r="F182" s="85"/>
      <c r="G182" s="33"/>
      <c r="H182" s="65" t="str">
        <f t="shared" si="226"/>
        <v/>
      </c>
      <c r="I182" s="58" t="str">
        <f t="shared" si="227"/>
        <v>Plants</v>
      </c>
      <c r="J182" s="162" t="s">
        <v>220</v>
      </c>
      <c r="K182" s="30"/>
      <c r="L182" s="30"/>
      <c r="M182" s="238"/>
      <c r="N182" s="238"/>
      <c r="O182" s="149" t="s">
        <v>720</v>
      </c>
      <c r="P182" s="153" t="s">
        <v>623</v>
      </c>
      <c r="Q182" s="155" t="s">
        <v>721</v>
      </c>
      <c r="R182" s="59"/>
      <c r="S182" s="97" t="str">
        <f t="shared" si="244"/>
        <v>0</v>
      </c>
      <c r="T182" s="97" t="str">
        <f t="shared" si="245"/>
        <v>0</v>
      </c>
      <c r="U182" s="97" t="str">
        <f t="shared" si="246"/>
        <v>0</v>
      </c>
      <c r="V182" s="97" t="str">
        <f t="shared" si="247"/>
        <v/>
      </c>
      <c r="W182" s="201">
        <f t="shared" si="248"/>
        <v>0</v>
      </c>
      <c r="X182" s="32"/>
      <c r="Y182" s="92" t="s">
        <v>722</v>
      </c>
      <c r="Z182" s="66"/>
      <c r="AA182" s="87" t="e">
        <f t="shared" ref="AA182:AL197" si="267">AA181</f>
        <v>#REF!</v>
      </c>
      <c r="AB182" s="87" t="e">
        <f t="shared" si="267"/>
        <v>#REF!</v>
      </c>
      <c r="AC182" s="87" t="e">
        <f t="shared" si="267"/>
        <v>#REF!</v>
      </c>
      <c r="AD182" s="87" t="e">
        <f t="shared" si="267"/>
        <v>#REF!</v>
      </c>
      <c r="AE182" s="87" t="e">
        <f t="shared" si="267"/>
        <v>#REF!</v>
      </c>
      <c r="AF182" s="87" t="e">
        <f t="shared" si="267"/>
        <v>#REF!</v>
      </c>
      <c r="AG182" s="87" t="e">
        <f t="shared" si="267"/>
        <v>#REF!</v>
      </c>
      <c r="AH182" s="87" t="e">
        <f t="shared" si="267"/>
        <v>#REF!</v>
      </c>
      <c r="AI182" s="87" t="e">
        <f t="shared" si="267"/>
        <v>#REF!</v>
      </c>
      <c r="AJ182" s="87" t="e">
        <f t="shared" si="267"/>
        <v>#REF!</v>
      </c>
      <c r="AK182" s="166" t="e">
        <f t="shared" si="267"/>
        <v>#REF!</v>
      </c>
      <c r="AL182" s="89" t="e">
        <f t="shared" si="267"/>
        <v>#REF!</v>
      </c>
      <c r="AP182" s="137"/>
      <c r="AQ182" s="137"/>
      <c r="AR182" s="137"/>
      <c r="AS182" s="137"/>
      <c r="AT182" s="137"/>
      <c r="AU182" s="137"/>
      <c r="AV182" s="137"/>
      <c r="AW182" s="137"/>
      <c r="AX182" s="137"/>
      <c r="AY182" s="137"/>
    </row>
    <row r="183" spans="1:51" ht="31.2" hidden="1" x14ac:dyDescent="0.25">
      <c r="A183" s="56" t="e">
        <f t="shared" si="210"/>
        <v>#REF!</v>
      </c>
      <c r="B183" s="54" t="e">
        <f t="shared" si="252"/>
        <v>#REF!</v>
      </c>
      <c r="C183" s="54" t="e">
        <f t="shared" si="253"/>
        <v>#REF!</v>
      </c>
      <c r="D183" s="54" t="e">
        <f t="shared" si="211"/>
        <v>#REF!</v>
      </c>
      <c r="E183" s="57">
        <f t="shared" ca="1" si="209"/>
        <v>45685.476077199077</v>
      </c>
      <c r="F183" s="85"/>
      <c r="G183" s="33"/>
      <c r="H183" s="65" t="str">
        <f t="shared" si="226"/>
        <v/>
      </c>
      <c r="I183" s="58" t="str">
        <f t="shared" si="227"/>
        <v>Plants</v>
      </c>
      <c r="J183" s="162" t="s">
        <v>220</v>
      </c>
      <c r="K183" s="30"/>
      <c r="L183" s="30"/>
      <c r="M183" s="238"/>
      <c r="N183" s="238"/>
      <c r="O183" s="149" t="s">
        <v>723</v>
      </c>
      <c r="P183" s="153" t="s">
        <v>623</v>
      </c>
      <c r="Q183" s="155" t="s">
        <v>724</v>
      </c>
      <c r="R183" s="59"/>
      <c r="S183" s="97" t="str">
        <f t="shared" si="244"/>
        <v>0</v>
      </c>
      <c r="T183" s="97" t="str">
        <f t="shared" si="245"/>
        <v>0</v>
      </c>
      <c r="U183" s="97" t="str">
        <f t="shared" si="246"/>
        <v>0</v>
      </c>
      <c r="V183" s="97" t="str">
        <f t="shared" si="247"/>
        <v/>
      </c>
      <c r="W183" s="201">
        <f t="shared" si="248"/>
        <v>0</v>
      </c>
      <c r="X183" s="32"/>
      <c r="Y183" s="92" t="s">
        <v>725</v>
      </c>
      <c r="Z183" s="66"/>
      <c r="AA183" s="87" t="e">
        <f t="shared" ref="AA183:AK183" si="268">AA182</f>
        <v>#REF!</v>
      </c>
      <c r="AB183" s="87" t="e">
        <f t="shared" si="268"/>
        <v>#REF!</v>
      </c>
      <c r="AC183" s="87" t="e">
        <f t="shared" si="268"/>
        <v>#REF!</v>
      </c>
      <c r="AD183" s="87" t="e">
        <f t="shared" si="268"/>
        <v>#REF!</v>
      </c>
      <c r="AE183" s="87" t="e">
        <f t="shared" si="268"/>
        <v>#REF!</v>
      </c>
      <c r="AF183" s="87" t="e">
        <f t="shared" si="268"/>
        <v>#REF!</v>
      </c>
      <c r="AG183" s="87" t="e">
        <f t="shared" si="268"/>
        <v>#REF!</v>
      </c>
      <c r="AH183" s="87" t="e">
        <f t="shared" si="268"/>
        <v>#REF!</v>
      </c>
      <c r="AI183" s="87" t="e">
        <f t="shared" si="268"/>
        <v>#REF!</v>
      </c>
      <c r="AJ183" s="87" t="e">
        <f t="shared" si="268"/>
        <v>#REF!</v>
      </c>
      <c r="AK183" s="166" t="e">
        <f t="shared" si="268"/>
        <v>#REF!</v>
      </c>
      <c r="AL183" s="89" t="e">
        <f t="shared" si="267"/>
        <v>#REF!</v>
      </c>
      <c r="AP183" s="137"/>
      <c r="AQ183" s="137"/>
      <c r="AR183" s="137"/>
      <c r="AS183" s="137"/>
      <c r="AT183" s="137"/>
      <c r="AU183" s="137"/>
      <c r="AV183" s="137"/>
      <c r="AW183" s="137"/>
      <c r="AX183" s="137"/>
      <c r="AY183" s="137"/>
    </row>
    <row r="184" spans="1:51" ht="31.2" x14ac:dyDescent="0.25">
      <c r="A184" s="56" t="e">
        <f t="shared" si="210"/>
        <v>#REF!</v>
      </c>
      <c r="B184" s="54" t="e">
        <f t="shared" si="252"/>
        <v>#REF!</v>
      </c>
      <c r="C184" s="54" t="e">
        <f t="shared" si="253"/>
        <v>#REF!</v>
      </c>
      <c r="D184" s="54" t="e">
        <f t="shared" si="211"/>
        <v>#REF!</v>
      </c>
      <c r="E184" s="57">
        <f t="shared" ca="1" si="209"/>
        <v>45685.476077199077</v>
      </c>
      <c r="F184" s="85"/>
      <c r="G184" s="33"/>
      <c r="H184" s="65" t="str">
        <f t="shared" si="226"/>
        <v/>
      </c>
      <c r="I184" s="58" t="str">
        <f t="shared" si="227"/>
        <v>Plants</v>
      </c>
      <c r="J184" s="162" t="s">
        <v>220</v>
      </c>
      <c r="K184" s="30"/>
      <c r="L184" s="30"/>
      <c r="M184" s="238"/>
      <c r="N184" s="238"/>
      <c r="O184" s="149" t="s">
        <v>726</v>
      </c>
      <c r="P184" s="153" t="s">
        <v>623</v>
      </c>
      <c r="Q184" s="155" t="s">
        <v>727</v>
      </c>
      <c r="R184" s="59"/>
      <c r="S184" s="97" t="str">
        <f t="shared" si="244"/>
        <v>0</v>
      </c>
      <c r="T184" s="97" t="str">
        <f t="shared" si="245"/>
        <v>0</v>
      </c>
      <c r="U184" s="97" t="str">
        <f t="shared" si="246"/>
        <v>0</v>
      </c>
      <c r="V184" s="97" t="str">
        <f t="shared" si="247"/>
        <v/>
      </c>
      <c r="W184" s="201">
        <f t="shared" si="248"/>
        <v>0</v>
      </c>
      <c r="X184" s="32"/>
      <c r="Y184" s="92" t="s">
        <v>728</v>
      </c>
      <c r="Z184" s="66"/>
      <c r="AA184" s="87" t="e">
        <f t="shared" ref="AA184:AK184" si="269">AA183</f>
        <v>#REF!</v>
      </c>
      <c r="AB184" s="87" t="e">
        <f t="shared" si="269"/>
        <v>#REF!</v>
      </c>
      <c r="AC184" s="87" t="e">
        <f t="shared" si="269"/>
        <v>#REF!</v>
      </c>
      <c r="AD184" s="87" t="e">
        <f t="shared" si="269"/>
        <v>#REF!</v>
      </c>
      <c r="AE184" s="87" t="e">
        <f t="shared" si="269"/>
        <v>#REF!</v>
      </c>
      <c r="AF184" s="87" t="e">
        <f t="shared" si="269"/>
        <v>#REF!</v>
      </c>
      <c r="AG184" s="87" t="e">
        <f t="shared" si="269"/>
        <v>#REF!</v>
      </c>
      <c r="AH184" s="87" t="e">
        <f t="shared" si="269"/>
        <v>#REF!</v>
      </c>
      <c r="AI184" s="87" t="e">
        <f t="shared" si="269"/>
        <v>#REF!</v>
      </c>
      <c r="AJ184" s="87" t="e">
        <f t="shared" si="269"/>
        <v>#REF!</v>
      </c>
      <c r="AK184" s="166" t="e">
        <f t="shared" si="269"/>
        <v>#REF!</v>
      </c>
      <c r="AL184" s="89" t="e">
        <f t="shared" si="267"/>
        <v>#REF!</v>
      </c>
      <c r="AP184" s="137"/>
      <c r="AQ184" s="137"/>
      <c r="AR184" s="137"/>
      <c r="AS184" s="137"/>
      <c r="AT184" s="137"/>
      <c r="AU184" s="137"/>
      <c r="AV184" s="137"/>
      <c r="AW184" s="137"/>
      <c r="AX184" s="137"/>
      <c r="AY184" s="137"/>
    </row>
    <row r="185" spans="1:51" ht="31.2" x14ac:dyDescent="0.25">
      <c r="A185" s="56" t="e">
        <f t="shared" si="210"/>
        <v>#REF!</v>
      </c>
      <c r="B185" s="54" t="e">
        <f t="shared" si="252"/>
        <v>#REF!</v>
      </c>
      <c r="C185" s="54" t="e">
        <f t="shared" si="253"/>
        <v>#REF!</v>
      </c>
      <c r="D185" s="54" t="e">
        <f t="shared" si="211"/>
        <v>#REF!</v>
      </c>
      <c r="E185" s="57">
        <f t="shared" ca="1" si="209"/>
        <v>45685.476077199077</v>
      </c>
      <c r="F185" s="85"/>
      <c r="G185" s="33"/>
      <c r="H185" s="65" t="str">
        <f t="shared" si="226"/>
        <v/>
      </c>
      <c r="I185" s="58" t="str">
        <f t="shared" si="227"/>
        <v>Plants</v>
      </c>
      <c r="J185" s="162" t="s">
        <v>220</v>
      </c>
      <c r="K185" s="30"/>
      <c r="L185" s="30"/>
      <c r="M185" s="238"/>
      <c r="N185" s="238"/>
      <c r="O185" s="149" t="s">
        <v>729</v>
      </c>
      <c r="P185" s="153" t="s">
        <v>623</v>
      </c>
      <c r="Q185" s="155" t="s">
        <v>730</v>
      </c>
      <c r="R185" s="59"/>
      <c r="S185" s="97" t="str">
        <f t="shared" si="244"/>
        <v>0</v>
      </c>
      <c r="T185" s="97" t="str">
        <f t="shared" si="245"/>
        <v>0</v>
      </c>
      <c r="U185" s="97" t="str">
        <f t="shared" si="246"/>
        <v>0</v>
      </c>
      <c r="V185" s="97" t="str">
        <f t="shared" si="247"/>
        <v/>
      </c>
      <c r="W185" s="201">
        <f t="shared" si="248"/>
        <v>0</v>
      </c>
      <c r="X185" s="32"/>
      <c r="Y185" s="92" t="s">
        <v>731</v>
      </c>
      <c r="Z185" s="66"/>
      <c r="AA185" s="87" t="e">
        <f t="shared" ref="AA185:AK185" si="270">AA184</f>
        <v>#REF!</v>
      </c>
      <c r="AB185" s="87" t="e">
        <f t="shared" si="270"/>
        <v>#REF!</v>
      </c>
      <c r="AC185" s="87" t="e">
        <f t="shared" si="270"/>
        <v>#REF!</v>
      </c>
      <c r="AD185" s="87" t="e">
        <f t="shared" si="270"/>
        <v>#REF!</v>
      </c>
      <c r="AE185" s="87" t="e">
        <f t="shared" si="270"/>
        <v>#REF!</v>
      </c>
      <c r="AF185" s="87" t="e">
        <f t="shared" si="270"/>
        <v>#REF!</v>
      </c>
      <c r="AG185" s="87" t="e">
        <f t="shared" si="270"/>
        <v>#REF!</v>
      </c>
      <c r="AH185" s="87" t="e">
        <f t="shared" si="270"/>
        <v>#REF!</v>
      </c>
      <c r="AI185" s="87" t="e">
        <f t="shared" si="270"/>
        <v>#REF!</v>
      </c>
      <c r="AJ185" s="87" t="e">
        <f t="shared" si="270"/>
        <v>#REF!</v>
      </c>
      <c r="AK185" s="166" t="e">
        <f t="shared" si="270"/>
        <v>#REF!</v>
      </c>
      <c r="AL185" s="89" t="e">
        <f t="shared" si="267"/>
        <v>#REF!</v>
      </c>
      <c r="AP185" s="137"/>
      <c r="AQ185" s="137"/>
      <c r="AR185" s="137"/>
      <c r="AS185" s="137"/>
      <c r="AT185" s="137"/>
      <c r="AU185" s="137"/>
      <c r="AV185" s="137"/>
      <c r="AW185" s="137"/>
      <c r="AX185" s="137"/>
      <c r="AY185" s="137"/>
    </row>
    <row r="186" spans="1:51" ht="31.2" x14ac:dyDescent="0.25">
      <c r="A186" s="56" t="e">
        <f t="shared" si="210"/>
        <v>#REF!</v>
      </c>
      <c r="B186" s="54" t="e">
        <f t="shared" si="252"/>
        <v>#REF!</v>
      </c>
      <c r="C186" s="54" t="e">
        <f t="shared" si="253"/>
        <v>#REF!</v>
      </c>
      <c r="D186" s="54" t="e">
        <f t="shared" si="211"/>
        <v>#REF!</v>
      </c>
      <c r="E186" s="57">
        <f t="shared" ca="1" si="209"/>
        <v>45685.476077199077</v>
      </c>
      <c r="F186" s="85"/>
      <c r="G186" s="33"/>
      <c r="H186" s="65" t="str">
        <f t="shared" si="226"/>
        <v/>
      </c>
      <c r="I186" s="58" t="str">
        <f t="shared" si="227"/>
        <v>Plants</v>
      </c>
      <c r="J186" s="162" t="s">
        <v>220</v>
      </c>
      <c r="K186" s="30"/>
      <c r="L186" s="30"/>
      <c r="M186" s="238"/>
      <c r="N186" s="238"/>
      <c r="O186" s="149" t="s">
        <v>732</v>
      </c>
      <c r="P186" s="153" t="s">
        <v>623</v>
      </c>
      <c r="Q186" s="155" t="s">
        <v>733</v>
      </c>
      <c r="R186" s="59"/>
      <c r="S186" s="97" t="str">
        <f t="shared" si="244"/>
        <v>0</v>
      </c>
      <c r="T186" s="97" t="str">
        <f t="shared" si="245"/>
        <v>0</v>
      </c>
      <c r="U186" s="97" t="str">
        <f t="shared" si="246"/>
        <v>0</v>
      </c>
      <c r="V186" s="97" t="str">
        <f t="shared" si="247"/>
        <v/>
      </c>
      <c r="W186" s="201">
        <f t="shared" si="248"/>
        <v>0</v>
      </c>
      <c r="X186" s="32"/>
      <c r="Y186" s="92" t="s">
        <v>734</v>
      </c>
      <c r="Z186" s="66"/>
      <c r="AA186" s="87" t="e">
        <f t="shared" ref="AA186:AK186" si="271">AA185</f>
        <v>#REF!</v>
      </c>
      <c r="AB186" s="87" t="e">
        <f t="shared" si="271"/>
        <v>#REF!</v>
      </c>
      <c r="AC186" s="87" t="e">
        <f t="shared" si="271"/>
        <v>#REF!</v>
      </c>
      <c r="AD186" s="87" t="e">
        <f t="shared" si="271"/>
        <v>#REF!</v>
      </c>
      <c r="AE186" s="87" t="e">
        <f t="shared" si="271"/>
        <v>#REF!</v>
      </c>
      <c r="AF186" s="87" t="e">
        <f t="shared" si="271"/>
        <v>#REF!</v>
      </c>
      <c r="AG186" s="87" t="e">
        <f t="shared" si="271"/>
        <v>#REF!</v>
      </c>
      <c r="AH186" s="87" t="e">
        <f t="shared" si="271"/>
        <v>#REF!</v>
      </c>
      <c r="AI186" s="87" t="e">
        <f t="shared" si="271"/>
        <v>#REF!</v>
      </c>
      <c r="AJ186" s="87" t="e">
        <f t="shared" si="271"/>
        <v>#REF!</v>
      </c>
      <c r="AK186" s="166" t="e">
        <f t="shared" si="271"/>
        <v>#REF!</v>
      </c>
      <c r="AL186" s="89" t="e">
        <f t="shared" si="267"/>
        <v>#REF!</v>
      </c>
      <c r="AP186" s="137"/>
      <c r="AQ186" s="137"/>
      <c r="AR186" s="137"/>
      <c r="AS186" s="137"/>
      <c r="AT186" s="137"/>
      <c r="AU186" s="137"/>
      <c r="AV186" s="137"/>
      <c r="AW186" s="137"/>
      <c r="AX186" s="137"/>
      <c r="AY186" s="137"/>
    </row>
    <row r="187" spans="1:51" ht="31.2" x14ac:dyDescent="0.25">
      <c r="A187" s="56" t="e">
        <f t="shared" ref="A187:A253" si="272">A186</f>
        <v>#REF!</v>
      </c>
      <c r="B187" s="54" t="e">
        <f t="shared" si="252"/>
        <v>#REF!</v>
      </c>
      <c r="C187" s="54" t="e">
        <f t="shared" si="253"/>
        <v>#REF!</v>
      </c>
      <c r="D187" s="54" t="e">
        <f t="shared" si="211"/>
        <v>#REF!</v>
      </c>
      <c r="E187" s="57">
        <f t="shared" ca="1" si="209"/>
        <v>45685.476077199077</v>
      </c>
      <c r="F187" s="85"/>
      <c r="G187" s="33"/>
      <c r="H187" s="65" t="str">
        <f t="shared" si="226"/>
        <v/>
      </c>
      <c r="I187" s="58" t="str">
        <f t="shared" si="227"/>
        <v>Plants</v>
      </c>
      <c r="J187" s="162" t="s">
        <v>220</v>
      </c>
      <c r="K187" s="30"/>
      <c r="L187" s="30"/>
      <c r="M187" s="238"/>
      <c r="N187" s="238"/>
      <c r="O187" s="149" t="s">
        <v>735</v>
      </c>
      <c r="P187" s="153" t="s">
        <v>623</v>
      </c>
      <c r="Q187" s="155" t="s">
        <v>736</v>
      </c>
      <c r="R187" s="59"/>
      <c r="S187" s="97" t="str">
        <f t="shared" si="244"/>
        <v>0</v>
      </c>
      <c r="T187" s="97" t="str">
        <f t="shared" si="245"/>
        <v>0</v>
      </c>
      <c r="U187" s="97" t="str">
        <f t="shared" si="246"/>
        <v>0</v>
      </c>
      <c r="V187" s="97" t="str">
        <f t="shared" si="247"/>
        <v/>
      </c>
      <c r="W187" s="201">
        <f t="shared" si="248"/>
        <v>0</v>
      </c>
      <c r="X187" s="32"/>
      <c r="Y187" s="92" t="s">
        <v>737</v>
      </c>
      <c r="Z187" s="66"/>
      <c r="AA187" s="87" t="e">
        <f t="shared" ref="AA187:AK187" si="273">AA186</f>
        <v>#REF!</v>
      </c>
      <c r="AB187" s="87" t="e">
        <f t="shared" si="273"/>
        <v>#REF!</v>
      </c>
      <c r="AC187" s="87" t="e">
        <f t="shared" si="273"/>
        <v>#REF!</v>
      </c>
      <c r="AD187" s="87" t="e">
        <f t="shared" si="273"/>
        <v>#REF!</v>
      </c>
      <c r="AE187" s="87" t="e">
        <f t="shared" si="273"/>
        <v>#REF!</v>
      </c>
      <c r="AF187" s="87" t="e">
        <f t="shared" si="273"/>
        <v>#REF!</v>
      </c>
      <c r="AG187" s="87" t="e">
        <f t="shared" si="273"/>
        <v>#REF!</v>
      </c>
      <c r="AH187" s="87" t="e">
        <f t="shared" si="273"/>
        <v>#REF!</v>
      </c>
      <c r="AI187" s="87" t="e">
        <f t="shared" si="273"/>
        <v>#REF!</v>
      </c>
      <c r="AJ187" s="87" t="e">
        <f t="shared" si="273"/>
        <v>#REF!</v>
      </c>
      <c r="AK187" s="166" t="e">
        <f t="shared" si="273"/>
        <v>#REF!</v>
      </c>
      <c r="AL187" s="89" t="e">
        <f t="shared" si="267"/>
        <v>#REF!</v>
      </c>
      <c r="AP187" s="137"/>
      <c r="AQ187" s="137"/>
      <c r="AR187" s="137"/>
      <c r="AS187" s="137"/>
      <c r="AT187" s="137"/>
      <c r="AU187" s="137"/>
      <c r="AV187" s="137"/>
      <c r="AW187" s="137"/>
      <c r="AX187" s="137"/>
      <c r="AY187" s="137"/>
    </row>
    <row r="188" spans="1:51" ht="36.6" thickBot="1" x14ac:dyDescent="0.3">
      <c r="A188" s="56" t="e">
        <f t="shared" si="272"/>
        <v>#REF!</v>
      </c>
      <c r="B188" s="54" t="e">
        <f t="shared" si="252"/>
        <v>#REF!</v>
      </c>
      <c r="C188" s="54" t="e">
        <f t="shared" si="253"/>
        <v>#REF!</v>
      </c>
      <c r="D188" s="54" t="e">
        <f t="shared" ref="D188:D253" si="274">D187</f>
        <v>#REF!</v>
      </c>
      <c r="E188" s="57">
        <f t="shared" ref="E188:E253" ca="1" si="275">NOW()</f>
        <v>45685.476077199077</v>
      </c>
      <c r="F188" s="85"/>
      <c r="G188" s="98">
        <f>SUM(G146:G187)</f>
        <v>0</v>
      </c>
      <c r="H188" s="65">
        <f t="shared" si="226"/>
        <v>0</v>
      </c>
      <c r="I188" s="68"/>
      <c r="J188" s="68"/>
      <c r="K188" s="68"/>
      <c r="L188" s="68"/>
      <c r="M188" s="68"/>
      <c r="N188" s="68"/>
      <c r="O188" s="151" t="s">
        <v>738</v>
      </c>
      <c r="P188" s="108"/>
      <c r="Q188" s="120"/>
      <c r="R188" s="121"/>
      <c r="S188" s="120"/>
      <c r="T188" s="120"/>
      <c r="U188" s="120"/>
      <c r="V188" s="120" t="str">
        <f t="shared" si="247"/>
        <v/>
      </c>
      <c r="W188" s="120"/>
      <c r="X188" s="121"/>
      <c r="Y188" s="122"/>
      <c r="Z188" s="68"/>
      <c r="AA188" s="87" t="e">
        <f t="shared" ref="AA188:AK188" si="276">AA187</f>
        <v>#REF!</v>
      </c>
      <c r="AB188" s="87" t="e">
        <f t="shared" si="276"/>
        <v>#REF!</v>
      </c>
      <c r="AC188" s="87" t="e">
        <f t="shared" si="276"/>
        <v>#REF!</v>
      </c>
      <c r="AD188" s="87" t="e">
        <f t="shared" si="276"/>
        <v>#REF!</v>
      </c>
      <c r="AE188" s="87" t="e">
        <f t="shared" si="276"/>
        <v>#REF!</v>
      </c>
      <c r="AF188" s="87" t="e">
        <f t="shared" si="276"/>
        <v>#REF!</v>
      </c>
      <c r="AG188" s="87" t="e">
        <f t="shared" si="276"/>
        <v>#REF!</v>
      </c>
      <c r="AH188" s="87" t="e">
        <f t="shared" si="276"/>
        <v>#REF!</v>
      </c>
      <c r="AI188" s="87" t="e">
        <f t="shared" si="276"/>
        <v>#REF!</v>
      </c>
      <c r="AJ188" s="87" t="e">
        <f t="shared" si="276"/>
        <v>#REF!</v>
      </c>
      <c r="AK188" s="166" t="e">
        <f t="shared" si="276"/>
        <v>#REF!</v>
      </c>
      <c r="AL188" s="89" t="e">
        <f t="shared" si="267"/>
        <v>#REF!</v>
      </c>
      <c r="AP188" s="137"/>
      <c r="AQ188" s="137"/>
      <c r="AR188" s="137"/>
      <c r="AS188" s="137"/>
      <c r="AT188" s="137"/>
      <c r="AU188" s="137"/>
      <c r="AV188" s="137"/>
      <c r="AW188" s="137"/>
      <c r="AX188" s="137"/>
      <c r="AY188" s="137"/>
    </row>
    <row r="189" spans="1:51" ht="24" thickTop="1" x14ac:dyDescent="0.25">
      <c r="A189" s="56" t="e">
        <f t="shared" si="272"/>
        <v>#REF!</v>
      </c>
      <c r="B189" s="54" t="e">
        <f t="shared" si="252"/>
        <v>#REF!</v>
      </c>
      <c r="C189" s="54" t="e">
        <f t="shared" si="253"/>
        <v>#REF!</v>
      </c>
      <c r="D189" s="54" t="e">
        <f t="shared" si="274"/>
        <v>#REF!</v>
      </c>
      <c r="E189" s="57">
        <f t="shared" ca="1" si="275"/>
        <v>45685.476077199077</v>
      </c>
      <c r="F189" s="85"/>
      <c r="G189" s="99" t="s">
        <v>739</v>
      </c>
      <c r="H189" s="140" t="str">
        <f t="shared" si="226"/>
        <v>GRASSES &amp; SEDGES</v>
      </c>
      <c r="I189" s="99"/>
      <c r="J189" s="99"/>
      <c r="K189" s="99"/>
      <c r="L189" s="99"/>
      <c r="M189" s="99"/>
      <c r="N189" s="99"/>
      <c r="O189" s="152"/>
      <c r="P189" s="101"/>
      <c r="Q189" s="102"/>
      <c r="R189" s="103"/>
      <c r="S189" s="102"/>
      <c r="T189" s="102"/>
      <c r="U189" s="102"/>
      <c r="V189" s="102" t="str">
        <f t="shared" si="247"/>
        <v/>
      </c>
      <c r="W189" s="102"/>
      <c r="X189" s="103"/>
      <c r="Y189" s="105"/>
      <c r="Z189" s="63"/>
      <c r="AA189" s="87" t="e">
        <f t="shared" ref="AA189:AK189" si="277">AA188</f>
        <v>#REF!</v>
      </c>
      <c r="AB189" s="87" t="e">
        <f t="shared" si="277"/>
        <v>#REF!</v>
      </c>
      <c r="AC189" s="87" t="e">
        <f t="shared" si="277"/>
        <v>#REF!</v>
      </c>
      <c r="AD189" s="87" t="e">
        <f t="shared" si="277"/>
        <v>#REF!</v>
      </c>
      <c r="AE189" s="87" t="e">
        <f t="shared" si="277"/>
        <v>#REF!</v>
      </c>
      <c r="AF189" s="87" t="e">
        <f t="shared" si="277"/>
        <v>#REF!</v>
      </c>
      <c r="AG189" s="87" t="e">
        <f t="shared" si="277"/>
        <v>#REF!</v>
      </c>
      <c r="AH189" s="87" t="e">
        <f t="shared" si="277"/>
        <v>#REF!</v>
      </c>
      <c r="AI189" s="87" t="e">
        <f t="shared" si="277"/>
        <v>#REF!</v>
      </c>
      <c r="AJ189" s="87" t="e">
        <f t="shared" si="277"/>
        <v>#REF!</v>
      </c>
      <c r="AK189" s="166" t="e">
        <f t="shared" si="277"/>
        <v>#REF!</v>
      </c>
      <c r="AL189" s="89" t="e">
        <f t="shared" si="267"/>
        <v>#REF!</v>
      </c>
      <c r="AP189" s="137"/>
      <c r="AQ189" s="137"/>
      <c r="AR189" s="137"/>
      <c r="AS189" s="137"/>
      <c r="AT189" s="137"/>
      <c r="AU189" s="137"/>
      <c r="AV189" s="137"/>
      <c r="AW189" s="137"/>
      <c r="AX189" s="137"/>
      <c r="AY189" s="137"/>
    </row>
    <row r="190" spans="1:51" x14ac:dyDescent="0.25">
      <c r="A190" s="56" t="e">
        <f t="shared" si="272"/>
        <v>#REF!</v>
      </c>
      <c r="B190" s="54" t="e">
        <f t="shared" si="252"/>
        <v>#REF!</v>
      </c>
      <c r="C190" s="54" t="e">
        <f t="shared" si="253"/>
        <v>#REF!</v>
      </c>
      <c r="D190" s="54" t="e">
        <f t="shared" si="274"/>
        <v>#REF!</v>
      </c>
      <c r="E190" s="57">
        <f t="shared" ca="1" si="275"/>
        <v>45685.476077199077</v>
      </c>
      <c r="F190" s="85"/>
      <c r="G190" s="33"/>
      <c r="H190" s="65" t="str">
        <f t="shared" si="226"/>
        <v/>
      </c>
      <c r="I190" s="58" t="str">
        <f t="shared" ref="I190:I210" si="278">IF(P190="accessories","Accessories","Plants")</f>
        <v>Plants</v>
      </c>
      <c r="J190" s="162" t="s">
        <v>220</v>
      </c>
      <c r="K190" s="30"/>
      <c r="L190" s="30"/>
      <c r="M190" s="238"/>
      <c r="N190" s="238"/>
      <c r="O190" s="149" t="s">
        <v>740</v>
      </c>
      <c r="P190" s="31" t="s">
        <v>741</v>
      </c>
      <c r="Q190" s="81" t="s">
        <v>742</v>
      </c>
      <c r="R190" s="77"/>
      <c r="S190" s="97" t="str">
        <f t="shared" si="244"/>
        <v>0</v>
      </c>
      <c r="T190" s="97" t="str">
        <f t="shared" si="245"/>
        <v>0</v>
      </c>
      <c r="U190" s="97" t="str">
        <f t="shared" si="246"/>
        <v>0</v>
      </c>
      <c r="V190" s="97" t="str">
        <f t="shared" si="247"/>
        <v/>
      </c>
      <c r="W190" s="201">
        <f t="shared" si="248"/>
        <v>0</v>
      </c>
      <c r="X190" s="32"/>
      <c r="Y190" s="92" t="s">
        <v>743</v>
      </c>
      <c r="Z190" s="66"/>
      <c r="AA190" s="87" t="e">
        <f t="shared" ref="AA190:AK190" si="279">AA189</f>
        <v>#REF!</v>
      </c>
      <c r="AB190" s="87" t="e">
        <f t="shared" si="279"/>
        <v>#REF!</v>
      </c>
      <c r="AC190" s="87" t="e">
        <f t="shared" si="279"/>
        <v>#REF!</v>
      </c>
      <c r="AD190" s="87" t="e">
        <f t="shared" si="279"/>
        <v>#REF!</v>
      </c>
      <c r="AE190" s="87" t="e">
        <f t="shared" si="279"/>
        <v>#REF!</v>
      </c>
      <c r="AF190" s="87" t="e">
        <f t="shared" si="279"/>
        <v>#REF!</v>
      </c>
      <c r="AG190" s="87" t="e">
        <f t="shared" si="279"/>
        <v>#REF!</v>
      </c>
      <c r="AH190" s="87" t="e">
        <f t="shared" si="279"/>
        <v>#REF!</v>
      </c>
      <c r="AI190" s="87" t="e">
        <f t="shared" si="279"/>
        <v>#REF!</v>
      </c>
      <c r="AJ190" s="87" t="e">
        <f t="shared" si="279"/>
        <v>#REF!</v>
      </c>
      <c r="AK190" s="166" t="e">
        <f t="shared" si="279"/>
        <v>#REF!</v>
      </c>
      <c r="AL190" s="89" t="e">
        <f t="shared" si="267"/>
        <v>#REF!</v>
      </c>
      <c r="AP190" s="137"/>
      <c r="AQ190" s="137"/>
      <c r="AR190" s="137"/>
      <c r="AS190" s="137"/>
      <c r="AT190" s="137"/>
      <c r="AU190" s="137"/>
      <c r="AV190" s="137"/>
      <c r="AW190" s="137"/>
      <c r="AX190" s="137"/>
      <c r="AY190" s="137"/>
    </row>
    <row r="191" spans="1:51" x14ac:dyDescent="0.25">
      <c r="A191" s="56" t="e">
        <f t="shared" si="272"/>
        <v>#REF!</v>
      </c>
      <c r="B191" s="54" t="e">
        <f t="shared" si="252"/>
        <v>#REF!</v>
      </c>
      <c r="C191" s="54" t="e">
        <f t="shared" si="253"/>
        <v>#REF!</v>
      </c>
      <c r="D191" s="54" t="e">
        <f t="shared" si="274"/>
        <v>#REF!</v>
      </c>
      <c r="E191" s="57">
        <f t="shared" ca="1" si="275"/>
        <v>45685.476077199077</v>
      </c>
      <c r="F191" s="85"/>
      <c r="G191" s="33"/>
      <c r="H191" s="65" t="str">
        <f t="shared" si="226"/>
        <v/>
      </c>
      <c r="I191" s="58" t="str">
        <f t="shared" si="278"/>
        <v>Plants</v>
      </c>
      <c r="J191" s="162" t="s">
        <v>220</v>
      </c>
      <c r="K191" s="30"/>
      <c r="L191" s="30"/>
      <c r="M191" s="238"/>
      <c r="N191" s="238"/>
      <c r="O191" s="149" t="s">
        <v>744</v>
      </c>
      <c r="P191" s="31" t="s">
        <v>741</v>
      </c>
      <c r="Q191" s="155" t="s">
        <v>745</v>
      </c>
      <c r="R191" s="59"/>
      <c r="S191" s="97" t="str">
        <f t="shared" si="244"/>
        <v>0</v>
      </c>
      <c r="T191" s="97" t="str">
        <f t="shared" si="245"/>
        <v>0</v>
      </c>
      <c r="U191" s="97" t="str">
        <f t="shared" si="246"/>
        <v>0</v>
      </c>
      <c r="V191" s="97" t="str">
        <f t="shared" si="247"/>
        <v/>
      </c>
      <c r="W191" s="201">
        <f t="shared" si="248"/>
        <v>0</v>
      </c>
      <c r="X191" s="32"/>
      <c r="Y191" s="92" t="s">
        <v>746</v>
      </c>
      <c r="Z191" s="77"/>
      <c r="AA191" s="87" t="e">
        <f t="shared" ref="AA191:AK191" si="280">AA190</f>
        <v>#REF!</v>
      </c>
      <c r="AB191" s="87" t="e">
        <f t="shared" si="280"/>
        <v>#REF!</v>
      </c>
      <c r="AC191" s="87" t="e">
        <f t="shared" si="280"/>
        <v>#REF!</v>
      </c>
      <c r="AD191" s="87" t="e">
        <f t="shared" si="280"/>
        <v>#REF!</v>
      </c>
      <c r="AE191" s="87" t="e">
        <f t="shared" si="280"/>
        <v>#REF!</v>
      </c>
      <c r="AF191" s="87" t="e">
        <f t="shared" si="280"/>
        <v>#REF!</v>
      </c>
      <c r="AG191" s="87" t="e">
        <f t="shared" si="280"/>
        <v>#REF!</v>
      </c>
      <c r="AH191" s="87" t="e">
        <f t="shared" si="280"/>
        <v>#REF!</v>
      </c>
      <c r="AI191" s="87" t="e">
        <f t="shared" si="280"/>
        <v>#REF!</v>
      </c>
      <c r="AJ191" s="87" t="e">
        <f t="shared" si="280"/>
        <v>#REF!</v>
      </c>
      <c r="AK191" s="166" t="e">
        <f t="shared" si="280"/>
        <v>#REF!</v>
      </c>
      <c r="AL191" s="89" t="e">
        <f t="shared" si="267"/>
        <v>#REF!</v>
      </c>
      <c r="AP191" s="137"/>
      <c r="AQ191" s="137"/>
      <c r="AR191" s="137"/>
      <c r="AS191" s="137"/>
      <c r="AT191" s="137"/>
      <c r="AU191" s="137"/>
      <c r="AV191" s="137"/>
      <c r="AW191" s="137"/>
      <c r="AX191" s="137"/>
      <c r="AY191" s="137"/>
    </row>
    <row r="192" spans="1:51" x14ac:dyDescent="0.25">
      <c r="A192" s="56" t="e">
        <f t="shared" si="272"/>
        <v>#REF!</v>
      </c>
      <c r="B192" s="54" t="e">
        <f t="shared" si="252"/>
        <v>#REF!</v>
      </c>
      <c r="C192" s="54" t="e">
        <f t="shared" si="253"/>
        <v>#REF!</v>
      </c>
      <c r="D192" s="54" t="e">
        <f t="shared" si="274"/>
        <v>#REF!</v>
      </c>
      <c r="E192" s="57">
        <f t="shared" ca="1" si="275"/>
        <v>45685.476077199077</v>
      </c>
      <c r="F192" s="85"/>
      <c r="G192" s="33"/>
      <c r="H192" s="65" t="str">
        <f t="shared" si="226"/>
        <v/>
      </c>
      <c r="I192" s="58" t="str">
        <f t="shared" si="278"/>
        <v>Plants</v>
      </c>
      <c r="J192" s="162" t="s">
        <v>220</v>
      </c>
      <c r="K192" s="30"/>
      <c r="L192" s="30"/>
      <c r="M192" s="238"/>
      <c r="N192" s="238"/>
      <c r="O192" s="149" t="s">
        <v>747</v>
      </c>
      <c r="P192" s="31" t="s">
        <v>741</v>
      </c>
      <c r="Q192" s="155" t="s">
        <v>748</v>
      </c>
      <c r="R192" s="59"/>
      <c r="S192" s="97" t="str">
        <f t="shared" si="244"/>
        <v>0</v>
      </c>
      <c r="T192" s="97" t="str">
        <f t="shared" si="245"/>
        <v>0</v>
      </c>
      <c r="U192" s="97" t="str">
        <f t="shared" si="246"/>
        <v>0</v>
      </c>
      <c r="V192" s="97" t="str">
        <f t="shared" si="247"/>
        <v/>
      </c>
      <c r="W192" s="201">
        <f t="shared" si="248"/>
        <v>0</v>
      </c>
      <c r="X192" s="32"/>
      <c r="Y192" s="92" t="s">
        <v>749</v>
      </c>
      <c r="Z192" s="66"/>
      <c r="AA192" s="87" t="e">
        <f t="shared" ref="AA192:AK192" si="281">AA191</f>
        <v>#REF!</v>
      </c>
      <c r="AB192" s="87" t="e">
        <f t="shared" si="281"/>
        <v>#REF!</v>
      </c>
      <c r="AC192" s="87" t="e">
        <f t="shared" si="281"/>
        <v>#REF!</v>
      </c>
      <c r="AD192" s="87" t="e">
        <f t="shared" si="281"/>
        <v>#REF!</v>
      </c>
      <c r="AE192" s="87" t="e">
        <f t="shared" si="281"/>
        <v>#REF!</v>
      </c>
      <c r="AF192" s="87" t="e">
        <f t="shared" si="281"/>
        <v>#REF!</v>
      </c>
      <c r="AG192" s="87" t="e">
        <f t="shared" si="281"/>
        <v>#REF!</v>
      </c>
      <c r="AH192" s="87" t="e">
        <f t="shared" si="281"/>
        <v>#REF!</v>
      </c>
      <c r="AI192" s="87" t="e">
        <f t="shared" si="281"/>
        <v>#REF!</v>
      </c>
      <c r="AJ192" s="87" t="e">
        <f t="shared" si="281"/>
        <v>#REF!</v>
      </c>
      <c r="AK192" s="166" t="e">
        <f t="shared" si="281"/>
        <v>#REF!</v>
      </c>
      <c r="AL192" s="89" t="e">
        <f t="shared" si="267"/>
        <v>#REF!</v>
      </c>
      <c r="AP192" s="137"/>
      <c r="AQ192" s="137"/>
      <c r="AR192" s="137"/>
      <c r="AS192" s="137"/>
      <c r="AT192" s="137"/>
      <c r="AU192" s="137"/>
      <c r="AV192" s="137"/>
      <c r="AW192" s="137"/>
      <c r="AX192" s="137"/>
      <c r="AY192" s="137"/>
    </row>
    <row r="193" spans="1:51" x14ac:dyDescent="0.25">
      <c r="A193" s="56" t="e">
        <f t="shared" si="272"/>
        <v>#REF!</v>
      </c>
      <c r="B193" s="54" t="e">
        <f t="shared" si="252"/>
        <v>#REF!</v>
      </c>
      <c r="C193" s="54" t="e">
        <f t="shared" si="253"/>
        <v>#REF!</v>
      </c>
      <c r="D193" s="54" t="e">
        <f t="shared" si="274"/>
        <v>#REF!</v>
      </c>
      <c r="E193" s="57">
        <f t="shared" ca="1" si="275"/>
        <v>45685.476077199077</v>
      </c>
      <c r="F193" s="85"/>
      <c r="G193" s="33"/>
      <c r="H193" s="65" t="str">
        <f t="shared" si="226"/>
        <v/>
      </c>
      <c r="I193" s="58" t="str">
        <f t="shared" si="278"/>
        <v>Plants</v>
      </c>
      <c r="J193" s="162" t="s">
        <v>220</v>
      </c>
      <c r="K193" s="30"/>
      <c r="L193" s="30"/>
      <c r="M193" s="238"/>
      <c r="N193" s="238"/>
      <c r="O193" s="149" t="s">
        <v>750</v>
      </c>
      <c r="P193" s="31" t="s">
        <v>741</v>
      </c>
      <c r="Q193" s="155" t="s">
        <v>751</v>
      </c>
      <c r="R193" s="59"/>
      <c r="S193" s="97" t="str">
        <f t="shared" si="244"/>
        <v>0</v>
      </c>
      <c r="T193" s="97" t="str">
        <f t="shared" si="245"/>
        <v>0</v>
      </c>
      <c r="U193" s="97" t="str">
        <f t="shared" si="246"/>
        <v>0</v>
      </c>
      <c r="V193" s="97" t="str">
        <f t="shared" si="247"/>
        <v/>
      </c>
      <c r="W193" s="201">
        <f t="shared" si="248"/>
        <v>0</v>
      </c>
      <c r="X193" s="32"/>
      <c r="Y193" s="92" t="s">
        <v>752</v>
      </c>
      <c r="Z193" s="77"/>
      <c r="AA193" s="87" t="e">
        <f t="shared" ref="AA193:AK193" si="282">AA192</f>
        <v>#REF!</v>
      </c>
      <c r="AB193" s="87" t="e">
        <f t="shared" si="282"/>
        <v>#REF!</v>
      </c>
      <c r="AC193" s="87" t="e">
        <f t="shared" si="282"/>
        <v>#REF!</v>
      </c>
      <c r="AD193" s="87" t="e">
        <f t="shared" si="282"/>
        <v>#REF!</v>
      </c>
      <c r="AE193" s="87" t="e">
        <f t="shared" si="282"/>
        <v>#REF!</v>
      </c>
      <c r="AF193" s="87" t="e">
        <f t="shared" si="282"/>
        <v>#REF!</v>
      </c>
      <c r="AG193" s="87" t="e">
        <f t="shared" si="282"/>
        <v>#REF!</v>
      </c>
      <c r="AH193" s="87" t="e">
        <f t="shared" si="282"/>
        <v>#REF!</v>
      </c>
      <c r="AI193" s="87" t="e">
        <f t="shared" si="282"/>
        <v>#REF!</v>
      </c>
      <c r="AJ193" s="87" t="e">
        <f t="shared" si="282"/>
        <v>#REF!</v>
      </c>
      <c r="AK193" s="166" t="e">
        <f t="shared" si="282"/>
        <v>#REF!</v>
      </c>
      <c r="AL193" s="89" t="e">
        <f t="shared" si="267"/>
        <v>#REF!</v>
      </c>
      <c r="AP193" s="137"/>
      <c r="AQ193" s="137"/>
      <c r="AR193" s="137"/>
      <c r="AS193" s="137"/>
      <c r="AT193" s="137"/>
      <c r="AU193" s="137"/>
      <c r="AV193" s="137"/>
      <c r="AW193" s="137"/>
      <c r="AX193" s="137"/>
      <c r="AY193" s="137"/>
    </row>
    <row r="194" spans="1:51" x14ac:dyDescent="0.25">
      <c r="A194" s="56" t="e">
        <f t="shared" si="272"/>
        <v>#REF!</v>
      </c>
      <c r="B194" s="54" t="e">
        <f t="shared" si="252"/>
        <v>#REF!</v>
      </c>
      <c r="C194" s="54" t="e">
        <f t="shared" si="253"/>
        <v>#REF!</v>
      </c>
      <c r="D194" s="54" t="e">
        <f t="shared" si="274"/>
        <v>#REF!</v>
      </c>
      <c r="E194" s="57">
        <f t="shared" ca="1" si="275"/>
        <v>45685.476077199077</v>
      </c>
      <c r="F194" s="85"/>
      <c r="G194" s="33"/>
      <c r="H194" s="65" t="str">
        <f t="shared" si="226"/>
        <v/>
      </c>
      <c r="I194" s="58" t="str">
        <f t="shared" si="278"/>
        <v>Plants</v>
      </c>
      <c r="J194" s="162" t="s">
        <v>220</v>
      </c>
      <c r="K194" s="30"/>
      <c r="L194" s="30"/>
      <c r="M194" s="238"/>
      <c r="N194" s="238"/>
      <c r="O194" s="149" t="s">
        <v>753</v>
      </c>
      <c r="P194" s="31" t="s">
        <v>741</v>
      </c>
      <c r="Q194" s="155" t="s">
        <v>754</v>
      </c>
      <c r="R194" s="59"/>
      <c r="S194" s="97" t="str">
        <f t="shared" si="244"/>
        <v>0</v>
      </c>
      <c r="T194" s="97" t="str">
        <f t="shared" si="245"/>
        <v>0</v>
      </c>
      <c r="U194" s="97" t="str">
        <f t="shared" si="246"/>
        <v>0</v>
      </c>
      <c r="V194" s="97" t="str">
        <f t="shared" si="247"/>
        <v/>
      </c>
      <c r="W194" s="201">
        <f t="shared" si="248"/>
        <v>0</v>
      </c>
      <c r="X194" s="32"/>
      <c r="Y194" s="92" t="s">
        <v>755</v>
      </c>
      <c r="Z194" s="66"/>
      <c r="AA194" s="87" t="e">
        <f t="shared" ref="AA194:AK194" si="283">AA193</f>
        <v>#REF!</v>
      </c>
      <c r="AB194" s="87" t="e">
        <f t="shared" si="283"/>
        <v>#REF!</v>
      </c>
      <c r="AC194" s="87" t="e">
        <f t="shared" si="283"/>
        <v>#REF!</v>
      </c>
      <c r="AD194" s="87" t="e">
        <f t="shared" si="283"/>
        <v>#REF!</v>
      </c>
      <c r="AE194" s="87" t="e">
        <f t="shared" si="283"/>
        <v>#REF!</v>
      </c>
      <c r="AF194" s="87" t="e">
        <f t="shared" si="283"/>
        <v>#REF!</v>
      </c>
      <c r="AG194" s="87" t="e">
        <f t="shared" si="283"/>
        <v>#REF!</v>
      </c>
      <c r="AH194" s="87" t="e">
        <f t="shared" si="283"/>
        <v>#REF!</v>
      </c>
      <c r="AI194" s="87" t="e">
        <f t="shared" si="283"/>
        <v>#REF!</v>
      </c>
      <c r="AJ194" s="87" t="e">
        <f t="shared" si="283"/>
        <v>#REF!</v>
      </c>
      <c r="AK194" s="166" t="e">
        <f t="shared" si="283"/>
        <v>#REF!</v>
      </c>
      <c r="AL194" s="89" t="e">
        <f t="shared" si="267"/>
        <v>#REF!</v>
      </c>
      <c r="AP194" s="137"/>
      <c r="AQ194" s="137"/>
      <c r="AR194" s="137"/>
      <c r="AS194" s="137"/>
      <c r="AT194" s="137"/>
      <c r="AU194" s="137"/>
      <c r="AV194" s="137"/>
      <c r="AW194" s="137"/>
      <c r="AX194" s="137"/>
      <c r="AY194" s="137"/>
    </row>
    <row r="195" spans="1:51" ht="31.2" x14ac:dyDescent="0.25">
      <c r="A195" s="56" t="e">
        <f t="shared" si="272"/>
        <v>#REF!</v>
      </c>
      <c r="B195" s="54" t="e">
        <f t="shared" si="252"/>
        <v>#REF!</v>
      </c>
      <c r="C195" s="54" t="e">
        <f t="shared" si="253"/>
        <v>#REF!</v>
      </c>
      <c r="D195" s="54" t="e">
        <f t="shared" si="274"/>
        <v>#REF!</v>
      </c>
      <c r="E195" s="57">
        <f t="shared" ca="1" si="275"/>
        <v>45685.476077199077</v>
      </c>
      <c r="F195" s="85"/>
      <c r="G195" s="33"/>
      <c r="H195" s="65" t="str">
        <f t="shared" si="226"/>
        <v/>
      </c>
      <c r="I195" s="58" t="str">
        <f t="shared" si="278"/>
        <v>Plants</v>
      </c>
      <c r="J195" s="162" t="s">
        <v>220</v>
      </c>
      <c r="K195" s="30"/>
      <c r="L195" s="30"/>
      <c r="M195" s="238"/>
      <c r="N195" s="238"/>
      <c r="O195" s="149" t="s">
        <v>756</v>
      </c>
      <c r="P195" s="31" t="s">
        <v>741</v>
      </c>
      <c r="Q195" s="155" t="s">
        <v>757</v>
      </c>
      <c r="R195" s="59"/>
      <c r="S195" s="97" t="str">
        <f t="shared" si="244"/>
        <v>0</v>
      </c>
      <c r="T195" s="97" t="str">
        <f t="shared" si="245"/>
        <v>0</v>
      </c>
      <c r="U195" s="97" t="str">
        <f t="shared" si="246"/>
        <v>0</v>
      </c>
      <c r="V195" s="97" t="str">
        <f t="shared" si="247"/>
        <v/>
      </c>
      <c r="W195" s="201">
        <f t="shared" si="248"/>
        <v>0</v>
      </c>
      <c r="X195" s="32"/>
      <c r="Y195" s="92" t="s">
        <v>758</v>
      </c>
      <c r="Z195" s="77"/>
      <c r="AA195" s="87" t="e">
        <f t="shared" ref="AA195:AK195" si="284">AA194</f>
        <v>#REF!</v>
      </c>
      <c r="AB195" s="87" t="e">
        <f t="shared" si="284"/>
        <v>#REF!</v>
      </c>
      <c r="AC195" s="87" t="e">
        <f t="shared" si="284"/>
        <v>#REF!</v>
      </c>
      <c r="AD195" s="87" t="e">
        <f t="shared" si="284"/>
        <v>#REF!</v>
      </c>
      <c r="AE195" s="87" t="e">
        <f t="shared" si="284"/>
        <v>#REF!</v>
      </c>
      <c r="AF195" s="87" t="e">
        <f t="shared" si="284"/>
        <v>#REF!</v>
      </c>
      <c r="AG195" s="87" t="e">
        <f t="shared" si="284"/>
        <v>#REF!</v>
      </c>
      <c r="AH195" s="87" t="e">
        <f t="shared" si="284"/>
        <v>#REF!</v>
      </c>
      <c r="AI195" s="87" t="e">
        <f t="shared" si="284"/>
        <v>#REF!</v>
      </c>
      <c r="AJ195" s="87" t="e">
        <f t="shared" si="284"/>
        <v>#REF!</v>
      </c>
      <c r="AK195" s="166" t="e">
        <f t="shared" si="284"/>
        <v>#REF!</v>
      </c>
      <c r="AL195" s="89" t="e">
        <f t="shared" si="267"/>
        <v>#REF!</v>
      </c>
      <c r="AP195" s="137"/>
      <c r="AQ195" s="137"/>
      <c r="AR195" s="137"/>
      <c r="AS195" s="137"/>
      <c r="AT195" s="137"/>
      <c r="AU195" s="137"/>
      <c r="AV195" s="137"/>
      <c r="AW195" s="137"/>
      <c r="AX195" s="137"/>
      <c r="AY195" s="137"/>
    </row>
    <row r="196" spans="1:51" x14ac:dyDescent="0.25">
      <c r="A196" s="56" t="e">
        <f t="shared" si="272"/>
        <v>#REF!</v>
      </c>
      <c r="B196" s="54" t="e">
        <f t="shared" si="252"/>
        <v>#REF!</v>
      </c>
      <c r="C196" s="54" t="e">
        <f t="shared" si="253"/>
        <v>#REF!</v>
      </c>
      <c r="D196" s="54" t="e">
        <f t="shared" si="274"/>
        <v>#REF!</v>
      </c>
      <c r="E196" s="57">
        <f t="shared" ca="1" si="275"/>
        <v>45685.476077199077</v>
      </c>
      <c r="F196" s="85"/>
      <c r="G196" s="33"/>
      <c r="H196" s="65" t="str">
        <f t="shared" si="226"/>
        <v/>
      </c>
      <c r="I196" s="58" t="str">
        <f t="shared" si="278"/>
        <v>Plants</v>
      </c>
      <c r="J196" s="162" t="s">
        <v>220</v>
      </c>
      <c r="K196" s="30"/>
      <c r="L196" s="30"/>
      <c r="M196" s="238"/>
      <c r="N196" s="238"/>
      <c r="O196" s="149" t="s">
        <v>759</v>
      </c>
      <c r="P196" s="31" t="s">
        <v>741</v>
      </c>
      <c r="Q196" s="155" t="s">
        <v>760</v>
      </c>
      <c r="R196" s="59"/>
      <c r="S196" s="97" t="str">
        <f t="shared" si="244"/>
        <v>0</v>
      </c>
      <c r="T196" s="97" t="str">
        <f t="shared" si="245"/>
        <v>0</v>
      </c>
      <c r="U196" s="97" t="str">
        <f t="shared" si="246"/>
        <v>0</v>
      </c>
      <c r="V196" s="97" t="str">
        <f t="shared" si="247"/>
        <v/>
      </c>
      <c r="W196" s="201">
        <f t="shared" si="248"/>
        <v>0</v>
      </c>
      <c r="X196" s="32"/>
      <c r="Y196" s="92" t="s">
        <v>761</v>
      </c>
      <c r="Z196" s="66"/>
      <c r="AA196" s="87" t="e">
        <f t="shared" ref="AA196:AK196" si="285">AA195</f>
        <v>#REF!</v>
      </c>
      <c r="AB196" s="87" t="e">
        <f t="shared" si="285"/>
        <v>#REF!</v>
      </c>
      <c r="AC196" s="87" t="e">
        <f t="shared" si="285"/>
        <v>#REF!</v>
      </c>
      <c r="AD196" s="87" t="e">
        <f t="shared" si="285"/>
        <v>#REF!</v>
      </c>
      <c r="AE196" s="87" t="e">
        <f t="shared" si="285"/>
        <v>#REF!</v>
      </c>
      <c r="AF196" s="87" t="e">
        <f t="shared" si="285"/>
        <v>#REF!</v>
      </c>
      <c r="AG196" s="87" t="e">
        <f t="shared" si="285"/>
        <v>#REF!</v>
      </c>
      <c r="AH196" s="87" t="e">
        <f t="shared" si="285"/>
        <v>#REF!</v>
      </c>
      <c r="AI196" s="87" t="e">
        <f t="shared" si="285"/>
        <v>#REF!</v>
      </c>
      <c r="AJ196" s="87" t="e">
        <f t="shared" si="285"/>
        <v>#REF!</v>
      </c>
      <c r="AK196" s="166" t="e">
        <f t="shared" si="285"/>
        <v>#REF!</v>
      </c>
      <c r="AL196" s="89" t="e">
        <f t="shared" si="267"/>
        <v>#REF!</v>
      </c>
      <c r="AP196" s="137"/>
      <c r="AQ196" s="137"/>
      <c r="AR196" s="137"/>
      <c r="AS196" s="137"/>
      <c r="AT196" s="137"/>
      <c r="AU196" s="137"/>
      <c r="AV196" s="137"/>
      <c r="AW196" s="137"/>
      <c r="AX196" s="137"/>
      <c r="AY196" s="137"/>
    </row>
    <row r="197" spans="1:51" ht="31.2" x14ac:dyDescent="0.25">
      <c r="A197" s="56" t="e">
        <f t="shared" si="272"/>
        <v>#REF!</v>
      </c>
      <c r="B197" s="54" t="e">
        <f t="shared" si="252"/>
        <v>#REF!</v>
      </c>
      <c r="C197" s="54" t="e">
        <f t="shared" si="253"/>
        <v>#REF!</v>
      </c>
      <c r="D197" s="54" t="e">
        <f t="shared" si="274"/>
        <v>#REF!</v>
      </c>
      <c r="E197" s="57">
        <f t="shared" ca="1" si="275"/>
        <v>45685.476077199077</v>
      </c>
      <c r="F197" s="85"/>
      <c r="G197" s="33"/>
      <c r="H197" s="65" t="str">
        <f t="shared" si="226"/>
        <v/>
      </c>
      <c r="I197" s="58" t="str">
        <f t="shared" si="278"/>
        <v>Plants</v>
      </c>
      <c r="J197" s="162" t="s">
        <v>220</v>
      </c>
      <c r="K197" s="30"/>
      <c r="L197" s="30"/>
      <c r="M197" s="238"/>
      <c r="N197" s="238"/>
      <c r="O197" s="149" t="s">
        <v>762</v>
      </c>
      <c r="P197" s="31" t="s">
        <v>741</v>
      </c>
      <c r="Q197" s="155" t="s">
        <v>763</v>
      </c>
      <c r="R197" s="59"/>
      <c r="S197" s="97" t="str">
        <f t="shared" si="244"/>
        <v>0</v>
      </c>
      <c r="T197" s="97" t="str">
        <f t="shared" si="245"/>
        <v>0</v>
      </c>
      <c r="U197" s="97" t="str">
        <f t="shared" si="246"/>
        <v>0</v>
      </c>
      <c r="V197" s="97" t="str">
        <f t="shared" si="247"/>
        <v/>
      </c>
      <c r="W197" s="201">
        <f t="shared" si="248"/>
        <v>0</v>
      </c>
      <c r="X197" s="32"/>
      <c r="Y197" s="92" t="s">
        <v>764</v>
      </c>
      <c r="Z197" s="77"/>
      <c r="AA197" s="87" t="e">
        <f t="shared" ref="AA197:AK197" si="286">AA196</f>
        <v>#REF!</v>
      </c>
      <c r="AB197" s="87" t="e">
        <f t="shared" si="286"/>
        <v>#REF!</v>
      </c>
      <c r="AC197" s="87" t="e">
        <f t="shared" si="286"/>
        <v>#REF!</v>
      </c>
      <c r="AD197" s="87" t="e">
        <f t="shared" si="286"/>
        <v>#REF!</v>
      </c>
      <c r="AE197" s="87" t="e">
        <f t="shared" si="286"/>
        <v>#REF!</v>
      </c>
      <c r="AF197" s="87" t="e">
        <f t="shared" si="286"/>
        <v>#REF!</v>
      </c>
      <c r="AG197" s="87" t="e">
        <f t="shared" si="286"/>
        <v>#REF!</v>
      </c>
      <c r="AH197" s="87" t="e">
        <f t="shared" si="286"/>
        <v>#REF!</v>
      </c>
      <c r="AI197" s="87" t="e">
        <f t="shared" si="286"/>
        <v>#REF!</v>
      </c>
      <c r="AJ197" s="87" t="e">
        <f t="shared" si="286"/>
        <v>#REF!</v>
      </c>
      <c r="AK197" s="166" t="e">
        <f t="shared" si="286"/>
        <v>#REF!</v>
      </c>
      <c r="AL197" s="89" t="e">
        <f t="shared" si="267"/>
        <v>#REF!</v>
      </c>
      <c r="AP197" s="137"/>
      <c r="AQ197" s="137"/>
      <c r="AR197" s="137"/>
      <c r="AS197" s="137"/>
      <c r="AT197" s="137"/>
      <c r="AU197" s="137"/>
      <c r="AV197" s="137"/>
      <c r="AW197" s="137"/>
      <c r="AX197" s="137"/>
      <c r="AY197" s="137"/>
    </row>
    <row r="198" spans="1:51" x14ac:dyDescent="0.25">
      <c r="A198" s="56" t="e">
        <f t="shared" si="272"/>
        <v>#REF!</v>
      </c>
      <c r="B198" s="54" t="e">
        <f t="shared" si="252"/>
        <v>#REF!</v>
      </c>
      <c r="C198" s="54" t="e">
        <f t="shared" si="253"/>
        <v>#REF!</v>
      </c>
      <c r="D198" s="54" t="e">
        <f t="shared" si="274"/>
        <v>#REF!</v>
      </c>
      <c r="E198" s="57">
        <f t="shared" ca="1" si="275"/>
        <v>45685.476077199077</v>
      </c>
      <c r="F198" s="85"/>
      <c r="G198" s="33"/>
      <c r="H198" s="65" t="str">
        <f t="shared" si="226"/>
        <v/>
      </c>
      <c r="I198" s="58" t="str">
        <f t="shared" si="278"/>
        <v>Plants</v>
      </c>
      <c r="J198" s="162" t="s">
        <v>220</v>
      </c>
      <c r="K198" s="30"/>
      <c r="L198" s="30"/>
      <c r="M198" s="238"/>
      <c r="N198" s="238"/>
      <c r="O198" s="149" t="s">
        <v>765</v>
      </c>
      <c r="P198" s="31" t="s">
        <v>741</v>
      </c>
      <c r="Q198" s="155" t="s">
        <v>766</v>
      </c>
      <c r="R198" s="59"/>
      <c r="S198" s="97" t="str">
        <f t="shared" si="244"/>
        <v>0</v>
      </c>
      <c r="T198" s="97" t="str">
        <f t="shared" si="245"/>
        <v>0</v>
      </c>
      <c r="U198" s="97" t="str">
        <f t="shared" si="246"/>
        <v>0</v>
      </c>
      <c r="V198" s="97" t="str">
        <f t="shared" si="247"/>
        <v/>
      </c>
      <c r="W198" s="201">
        <f t="shared" si="248"/>
        <v>0</v>
      </c>
      <c r="X198" s="32"/>
      <c r="Y198" s="92" t="s">
        <v>767</v>
      </c>
      <c r="Z198" s="66"/>
      <c r="AA198" s="87" t="e">
        <f t="shared" ref="AA198:AL213" si="287">AA197</f>
        <v>#REF!</v>
      </c>
      <c r="AB198" s="87" t="e">
        <f t="shared" si="287"/>
        <v>#REF!</v>
      </c>
      <c r="AC198" s="87" t="e">
        <f t="shared" si="287"/>
        <v>#REF!</v>
      </c>
      <c r="AD198" s="87" t="e">
        <f t="shared" si="287"/>
        <v>#REF!</v>
      </c>
      <c r="AE198" s="87" t="e">
        <f t="shared" si="287"/>
        <v>#REF!</v>
      </c>
      <c r="AF198" s="87" t="e">
        <f t="shared" si="287"/>
        <v>#REF!</v>
      </c>
      <c r="AG198" s="87" t="e">
        <f t="shared" si="287"/>
        <v>#REF!</v>
      </c>
      <c r="AH198" s="87" t="e">
        <f t="shared" si="287"/>
        <v>#REF!</v>
      </c>
      <c r="AI198" s="87" t="e">
        <f t="shared" si="287"/>
        <v>#REF!</v>
      </c>
      <c r="AJ198" s="87" t="e">
        <f t="shared" si="287"/>
        <v>#REF!</v>
      </c>
      <c r="AK198" s="166" t="e">
        <f t="shared" si="287"/>
        <v>#REF!</v>
      </c>
      <c r="AL198" s="89" t="e">
        <f t="shared" si="287"/>
        <v>#REF!</v>
      </c>
      <c r="AP198" s="137"/>
      <c r="AQ198" s="137"/>
      <c r="AR198" s="137"/>
      <c r="AS198" s="137"/>
      <c r="AT198" s="137"/>
      <c r="AU198" s="137"/>
      <c r="AV198" s="137"/>
      <c r="AW198" s="137"/>
      <c r="AX198" s="137"/>
      <c r="AY198" s="137"/>
    </row>
    <row r="199" spans="1:51" x14ac:dyDescent="0.25">
      <c r="A199" s="56" t="e">
        <f t="shared" si="272"/>
        <v>#REF!</v>
      </c>
      <c r="B199" s="54" t="e">
        <f t="shared" si="252"/>
        <v>#REF!</v>
      </c>
      <c r="C199" s="54" t="e">
        <f t="shared" si="253"/>
        <v>#REF!</v>
      </c>
      <c r="D199" s="54" t="e">
        <f t="shared" si="274"/>
        <v>#REF!</v>
      </c>
      <c r="E199" s="57">
        <f t="shared" ca="1" si="275"/>
        <v>45685.476077199077</v>
      </c>
      <c r="F199" s="85"/>
      <c r="G199" s="33"/>
      <c r="H199" s="65" t="str">
        <f t="shared" si="226"/>
        <v/>
      </c>
      <c r="I199" s="58" t="str">
        <f t="shared" si="278"/>
        <v>Plants</v>
      </c>
      <c r="J199" s="162" t="s">
        <v>220</v>
      </c>
      <c r="K199" s="30"/>
      <c r="L199" s="30"/>
      <c r="M199" s="238"/>
      <c r="N199" s="238"/>
      <c r="O199" s="149" t="s">
        <v>95</v>
      </c>
      <c r="P199" s="31" t="s">
        <v>741</v>
      </c>
      <c r="Q199" s="155" t="s">
        <v>768</v>
      </c>
      <c r="R199" s="59"/>
      <c r="S199" s="97" t="str">
        <f t="shared" si="244"/>
        <v>0</v>
      </c>
      <c r="T199" s="97" t="str">
        <f t="shared" si="245"/>
        <v>0</v>
      </c>
      <c r="U199" s="97" t="str">
        <f t="shared" si="246"/>
        <v>0</v>
      </c>
      <c r="V199" s="97" t="str">
        <f t="shared" si="247"/>
        <v/>
      </c>
      <c r="W199" s="201">
        <f t="shared" si="248"/>
        <v>0</v>
      </c>
      <c r="X199" s="32"/>
      <c r="Y199" s="92" t="s">
        <v>769</v>
      </c>
      <c r="Z199" s="66"/>
      <c r="AA199" s="87" t="e">
        <f t="shared" ref="AA199:AK199" si="288">AA198</f>
        <v>#REF!</v>
      </c>
      <c r="AB199" s="87" t="e">
        <f t="shared" si="288"/>
        <v>#REF!</v>
      </c>
      <c r="AC199" s="87" t="e">
        <f t="shared" si="288"/>
        <v>#REF!</v>
      </c>
      <c r="AD199" s="87" t="e">
        <f t="shared" si="288"/>
        <v>#REF!</v>
      </c>
      <c r="AE199" s="87" t="e">
        <f t="shared" si="288"/>
        <v>#REF!</v>
      </c>
      <c r="AF199" s="87" t="e">
        <f t="shared" si="288"/>
        <v>#REF!</v>
      </c>
      <c r="AG199" s="87" t="e">
        <f t="shared" si="288"/>
        <v>#REF!</v>
      </c>
      <c r="AH199" s="87" t="e">
        <f t="shared" si="288"/>
        <v>#REF!</v>
      </c>
      <c r="AI199" s="87" t="e">
        <f t="shared" si="288"/>
        <v>#REF!</v>
      </c>
      <c r="AJ199" s="87" t="e">
        <f t="shared" si="288"/>
        <v>#REF!</v>
      </c>
      <c r="AK199" s="166" t="e">
        <f t="shared" si="288"/>
        <v>#REF!</v>
      </c>
      <c r="AL199" s="89" t="e">
        <f t="shared" si="287"/>
        <v>#REF!</v>
      </c>
      <c r="AP199" s="137"/>
      <c r="AQ199" s="137"/>
      <c r="AR199" s="137"/>
      <c r="AS199" s="137"/>
      <c r="AT199" s="137"/>
      <c r="AU199" s="137"/>
      <c r="AV199" s="137"/>
      <c r="AW199" s="137"/>
      <c r="AX199" s="137"/>
      <c r="AY199" s="137"/>
    </row>
    <row r="200" spans="1:51" x14ac:dyDescent="0.25">
      <c r="A200" s="56" t="e">
        <f t="shared" si="272"/>
        <v>#REF!</v>
      </c>
      <c r="B200" s="54" t="e">
        <f t="shared" si="252"/>
        <v>#REF!</v>
      </c>
      <c r="C200" s="54" t="e">
        <f t="shared" si="253"/>
        <v>#REF!</v>
      </c>
      <c r="D200" s="54" t="e">
        <f t="shared" si="274"/>
        <v>#REF!</v>
      </c>
      <c r="E200" s="57">
        <f t="shared" ca="1" si="275"/>
        <v>45685.476077199077</v>
      </c>
      <c r="F200" s="85"/>
      <c r="G200" s="33"/>
      <c r="H200" s="65" t="str">
        <f t="shared" si="226"/>
        <v/>
      </c>
      <c r="I200" s="58" t="str">
        <f t="shared" si="278"/>
        <v>Plants</v>
      </c>
      <c r="J200" s="162" t="s">
        <v>220</v>
      </c>
      <c r="K200" s="30"/>
      <c r="L200" s="30"/>
      <c r="M200" s="238"/>
      <c r="N200" s="238"/>
      <c r="O200" s="149" t="s">
        <v>770</v>
      </c>
      <c r="P200" s="31" t="s">
        <v>741</v>
      </c>
      <c r="Q200" s="155" t="s">
        <v>771</v>
      </c>
      <c r="R200" s="59"/>
      <c r="S200" s="97" t="str">
        <f t="shared" si="244"/>
        <v>0</v>
      </c>
      <c r="T200" s="97" t="str">
        <f t="shared" si="245"/>
        <v>0</v>
      </c>
      <c r="U200" s="97" t="str">
        <f t="shared" si="246"/>
        <v>0</v>
      </c>
      <c r="V200" s="97" t="str">
        <f t="shared" si="247"/>
        <v/>
      </c>
      <c r="W200" s="201">
        <f t="shared" si="248"/>
        <v>0</v>
      </c>
      <c r="X200" s="32"/>
      <c r="Y200" s="92" t="s">
        <v>772</v>
      </c>
      <c r="Z200" s="66"/>
      <c r="AA200" s="87" t="e">
        <f t="shared" ref="AA200:AK200" si="289">AA199</f>
        <v>#REF!</v>
      </c>
      <c r="AB200" s="87" t="e">
        <f t="shared" si="289"/>
        <v>#REF!</v>
      </c>
      <c r="AC200" s="87" t="e">
        <f t="shared" si="289"/>
        <v>#REF!</v>
      </c>
      <c r="AD200" s="87" t="e">
        <f t="shared" si="289"/>
        <v>#REF!</v>
      </c>
      <c r="AE200" s="87" t="e">
        <f t="shared" si="289"/>
        <v>#REF!</v>
      </c>
      <c r="AF200" s="87" t="e">
        <f t="shared" si="289"/>
        <v>#REF!</v>
      </c>
      <c r="AG200" s="87" t="e">
        <f t="shared" si="289"/>
        <v>#REF!</v>
      </c>
      <c r="AH200" s="87" t="e">
        <f t="shared" si="289"/>
        <v>#REF!</v>
      </c>
      <c r="AI200" s="87" t="e">
        <f t="shared" si="289"/>
        <v>#REF!</v>
      </c>
      <c r="AJ200" s="87" t="e">
        <f t="shared" si="289"/>
        <v>#REF!</v>
      </c>
      <c r="AK200" s="166" t="e">
        <f t="shared" si="289"/>
        <v>#REF!</v>
      </c>
      <c r="AL200" s="89" t="e">
        <f t="shared" si="287"/>
        <v>#REF!</v>
      </c>
      <c r="AP200" s="137"/>
      <c r="AQ200" s="137"/>
      <c r="AR200" s="137"/>
      <c r="AS200" s="137"/>
      <c r="AT200" s="137"/>
      <c r="AU200" s="137"/>
      <c r="AV200" s="137"/>
      <c r="AW200" s="137"/>
      <c r="AX200" s="137"/>
      <c r="AY200" s="137"/>
    </row>
    <row r="201" spans="1:51" ht="31.2" x14ac:dyDescent="0.25">
      <c r="A201" s="56" t="e">
        <f t="shared" si="272"/>
        <v>#REF!</v>
      </c>
      <c r="B201" s="54" t="e">
        <f t="shared" si="252"/>
        <v>#REF!</v>
      </c>
      <c r="C201" s="54" t="e">
        <f t="shared" si="253"/>
        <v>#REF!</v>
      </c>
      <c r="D201" s="54" t="e">
        <f t="shared" si="274"/>
        <v>#REF!</v>
      </c>
      <c r="E201" s="57">
        <f t="shared" ca="1" si="275"/>
        <v>45685.476077199077</v>
      </c>
      <c r="F201" s="85"/>
      <c r="G201" s="33"/>
      <c r="H201" s="65" t="str">
        <f t="shared" si="226"/>
        <v/>
      </c>
      <c r="I201" s="58" t="str">
        <f t="shared" si="278"/>
        <v>Plants</v>
      </c>
      <c r="J201" s="162" t="s">
        <v>220</v>
      </c>
      <c r="K201" s="30"/>
      <c r="L201" s="30"/>
      <c r="M201" s="238"/>
      <c r="N201" s="238"/>
      <c r="O201" s="150" t="s">
        <v>773</v>
      </c>
      <c r="P201" s="31" t="s">
        <v>741</v>
      </c>
      <c r="Q201" s="155" t="s">
        <v>774</v>
      </c>
      <c r="R201" s="59"/>
      <c r="S201" s="97" t="str">
        <f t="shared" si="244"/>
        <v>0</v>
      </c>
      <c r="T201" s="97" t="str">
        <f t="shared" si="245"/>
        <v>0</v>
      </c>
      <c r="U201" s="97" t="str">
        <f t="shared" si="246"/>
        <v>0</v>
      </c>
      <c r="V201" s="97" t="str">
        <f t="shared" si="247"/>
        <v/>
      </c>
      <c r="W201" s="201">
        <f t="shared" si="248"/>
        <v>0</v>
      </c>
      <c r="X201" s="32"/>
      <c r="Y201" s="92" t="s">
        <v>775</v>
      </c>
      <c r="Z201" s="77"/>
      <c r="AA201" s="87" t="e">
        <f t="shared" ref="AA201:AK201" si="290">AA200</f>
        <v>#REF!</v>
      </c>
      <c r="AB201" s="87" t="e">
        <f t="shared" si="290"/>
        <v>#REF!</v>
      </c>
      <c r="AC201" s="87" t="e">
        <f t="shared" si="290"/>
        <v>#REF!</v>
      </c>
      <c r="AD201" s="87" t="e">
        <f t="shared" si="290"/>
        <v>#REF!</v>
      </c>
      <c r="AE201" s="87" t="e">
        <f t="shared" si="290"/>
        <v>#REF!</v>
      </c>
      <c r="AF201" s="87" t="e">
        <f t="shared" si="290"/>
        <v>#REF!</v>
      </c>
      <c r="AG201" s="87" t="e">
        <f t="shared" si="290"/>
        <v>#REF!</v>
      </c>
      <c r="AH201" s="87" t="e">
        <f t="shared" si="290"/>
        <v>#REF!</v>
      </c>
      <c r="AI201" s="87" t="e">
        <f t="shared" si="290"/>
        <v>#REF!</v>
      </c>
      <c r="AJ201" s="87" t="e">
        <f t="shared" si="290"/>
        <v>#REF!</v>
      </c>
      <c r="AK201" s="166" t="e">
        <f t="shared" si="290"/>
        <v>#REF!</v>
      </c>
      <c r="AL201" s="89" t="e">
        <f t="shared" si="287"/>
        <v>#REF!</v>
      </c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</row>
    <row r="202" spans="1:51" ht="31.2" x14ac:dyDescent="0.25">
      <c r="A202" s="56" t="e">
        <f t="shared" si="272"/>
        <v>#REF!</v>
      </c>
      <c r="B202" s="54" t="e">
        <f t="shared" si="252"/>
        <v>#REF!</v>
      </c>
      <c r="C202" s="54" t="e">
        <f t="shared" si="253"/>
        <v>#REF!</v>
      </c>
      <c r="D202" s="54" t="e">
        <f t="shared" si="274"/>
        <v>#REF!</v>
      </c>
      <c r="E202" s="57">
        <f t="shared" ca="1" si="275"/>
        <v>45685.476077199077</v>
      </c>
      <c r="F202" s="85"/>
      <c r="G202" s="33"/>
      <c r="H202" s="65" t="str">
        <f t="shared" si="226"/>
        <v/>
      </c>
      <c r="I202" s="58" t="str">
        <f t="shared" si="278"/>
        <v>Plants</v>
      </c>
      <c r="J202" s="162" t="s">
        <v>220</v>
      </c>
      <c r="K202" s="30"/>
      <c r="L202" s="30"/>
      <c r="M202" s="238"/>
      <c r="N202" s="238"/>
      <c r="O202" s="149" t="s">
        <v>776</v>
      </c>
      <c r="P202" s="31" t="s">
        <v>741</v>
      </c>
      <c r="Q202" s="155" t="s">
        <v>777</v>
      </c>
      <c r="R202" s="59"/>
      <c r="S202" s="97" t="str">
        <f t="shared" si="244"/>
        <v>0</v>
      </c>
      <c r="T202" s="97" t="str">
        <f t="shared" si="245"/>
        <v>0</v>
      </c>
      <c r="U202" s="97" t="str">
        <f t="shared" si="246"/>
        <v>0</v>
      </c>
      <c r="V202" s="97" t="str">
        <f t="shared" si="247"/>
        <v/>
      </c>
      <c r="W202" s="201">
        <f t="shared" si="248"/>
        <v>0</v>
      </c>
      <c r="X202" s="32"/>
      <c r="Y202" s="92" t="s">
        <v>778</v>
      </c>
      <c r="Z202" s="66"/>
      <c r="AA202" s="87" t="e">
        <f t="shared" ref="AA202:AK202" si="291">AA201</f>
        <v>#REF!</v>
      </c>
      <c r="AB202" s="87" t="e">
        <f t="shared" si="291"/>
        <v>#REF!</v>
      </c>
      <c r="AC202" s="87" t="e">
        <f t="shared" si="291"/>
        <v>#REF!</v>
      </c>
      <c r="AD202" s="87" t="e">
        <f t="shared" si="291"/>
        <v>#REF!</v>
      </c>
      <c r="AE202" s="87" t="e">
        <f t="shared" si="291"/>
        <v>#REF!</v>
      </c>
      <c r="AF202" s="87" t="e">
        <f t="shared" si="291"/>
        <v>#REF!</v>
      </c>
      <c r="AG202" s="87" t="e">
        <f t="shared" si="291"/>
        <v>#REF!</v>
      </c>
      <c r="AH202" s="87" t="e">
        <f t="shared" si="291"/>
        <v>#REF!</v>
      </c>
      <c r="AI202" s="87" t="e">
        <f t="shared" si="291"/>
        <v>#REF!</v>
      </c>
      <c r="AJ202" s="87" t="e">
        <f t="shared" si="291"/>
        <v>#REF!</v>
      </c>
      <c r="AK202" s="166" t="e">
        <f t="shared" si="291"/>
        <v>#REF!</v>
      </c>
      <c r="AL202" s="89" t="e">
        <f t="shared" si="287"/>
        <v>#REF!</v>
      </c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</row>
    <row r="203" spans="1:51" x14ac:dyDescent="0.25">
      <c r="A203" s="56" t="e">
        <f t="shared" si="272"/>
        <v>#REF!</v>
      </c>
      <c r="B203" s="54" t="e">
        <f t="shared" si="252"/>
        <v>#REF!</v>
      </c>
      <c r="C203" s="54" t="e">
        <f t="shared" si="253"/>
        <v>#REF!</v>
      </c>
      <c r="D203" s="54" t="e">
        <f t="shared" si="274"/>
        <v>#REF!</v>
      </c>
      <c r="E203" s="57">
        <f t="shared" ca="1" si="275"/>
        <v>45685.476077199077</v>
      </c>
      <c r="F203" s="85"/>
      <c r="G203" s="33"/>
      <c r="H203" s="65" t="str">
        <f t="shared" si="226"/>
        <v/>
      </c>
      <c r="I203" s="58" t="str">
        <f t="shared" si="278"/>
        <v>Plants</v>
      </c>
      <c r="J203" s="162" t="s">
        <v>220</v>
      </c>
      <c r="K203" s="30"/>
      <c r="L203" s="30"/>
      <c r="M203" s="238"/>
      <c r="N203" s="238"/>
      <c r="O203" s="149" t="s">
        <v>779</v>
      </c>
      <c r="P203" s="31" t="s">
        <v>741</v>
      </c>
      <c r="Q203" s="155" t="s">
        <v>780</v>
      </c>
      <c r="R203" s="59"/>
      <c r="S203" s="97" t="str">
        <f t="shared" si="244"/>
        <v>0</v>
      </c>
      <c r="T203" s="97" t="str">
        <f t="shared" si="245"/>
        <v>0</v>
      </c>
      <c r="U203" s="97" t="str">
        <f t="shared" si="246"/>
        <v>0</v>
      </c>
      <c r="V203" s="97" t="str">
        <f t="shared" si="247"/>
        <v/>
      </c>
      <c r="W203" s="201">
        <f t="shared" si="248"/>
        <v>0</v>
      </c>
      <c r="X203" s="32"/>
      <c r="Y203" s="92" t="s">
        <v>781</v>
      </c>
      <c r="Z203" s="77"/>
      <c r="AA203" s="87" t="e">
        <f t="shared" ref="AA203:AK203" si="292">AA202</f>
        <v>#REF!</v>
      </c>
      <c r="AB203" s="87" t="e">
        <f t="shared" si="292"/>
        <v>#REF!</v>
      </c>
      <c r="AC203" s="87" t="e">
        <f t="shared" si="292"/>
        <v>#REF!</v>
      </c>
      <c r="AD203" s="87" t="e">
        <f t="shared" si="292"/>
        <v>#REF!</v>
      </c>
      <c r="AE203" s="87" t="e">
        <f t="shared" si="292"/>
        <v>#REF!</v>
      </c>
      <c r="AF203" s="87" t="e">
        <f t="shared" si="292"/>
        <v>#REF!</v>
      </c>
      <c r="AG203" s="87" t="e">
        <f t="shared" si="292"/>
        <v>#REF!</v>
      </c>
      <c r="AH203" s="87" t="e">
        <f t="shared" si="292"/>
        <v>#REF!</v>
      </c>
      <c r="AI203" s="87" t="e">
        <f t="shared" si="292"/>
        <v>#REF!</v>
      </c>
      <c r="AJ203" s="87" t="e">
        <f t="shared" si="292"/>
        <v>#REF!</v>
      </c>
      <c r="AK203" s="166" t="e">
        <f t="shared" si="292"/>
        <v>#REF!</v>
      </c>
      <c r="AL203" s="89" t="e">
        <f t="shared" si="287"/>
        <v>#REF!</v>
      </c>
      <c r="AP203" s="137"/>
      <c r="AQ203" s="137"/>
      <c r="AR203" s="137"/>
      <c r="AS203" s="137"/>
      <c r="AT203" s="137"/>
      <c r="AU203" s="137"/>
      <c r="AV203" s="137"/>
      <c r="AW203" s="137"/>
      <c r="AX203" s="137"/>
      <c r="AY203" s="137"/>
    </row>
    <row r="204" spans="1:51" x14ac:dyDescent="0.25">
      <c r="A204" s="56" t="e">
        <f t="shared" si="272"/>
        <v>#REF!</v>
      </c>
      <c r="B204" s="54" t="e">
        <f t="shared" si="252"/>
        <v>#REF!</v>
      </c>
      <c r="C204" s="54" t="e">
        <f t="shared" si="253"/>
        <v>#REF!</v>
      </c>
      <c r="D204" s="54" t="e">
        <f t="shared" si="274"/>
        <v>#REF!</v>
      </c>
      <c r="E204" s="57">
        <f t="shared" ca="1" si="275"/>
        <v>45685.476077199077</v>
      </c>
      <c r="F204" s="85"/>
      <c r="G204" s="33"/>
      <c r="H204" s="65" t="str">
        <f t="shared" ref="H204:H210" si="293">IF(G204="","",G204)</f>
        <v/>
      </c>
      <c r="I204" s="58" t="str">
        <f t="shared" si="278"/>
        <v>Plants</v>
      </c>
      <c r="J204" s="162" t="s">
        <v>220</v>
      </c>
      <c r="K204" s="30"/>
      <c r="L204" s="30"/>
      <c r="M204" s="238"/>
      <c r="N204" s="238"/>
      <c r="O204" s="149" t="s">
        <v>782</v>
      </c>
      <c r="P204" s="31" t="s">
        <v>741</v>
      </c>
      <c r="Q204" s="155" t="s">
        <v>783</v>
      </c>
      <c r="R204" s="59"/>
      <c r="S204" s="97" t="str">
        <f t="shared" si="244"/>
        <v>0</v>
      </c>
      <c r="T204" s="97" t="str">
        <f t="shared" si="245"/>
        <v>0</v>
      </c>
      <c r="U204" s="97" t="str">
        <f t="shared" si="246"/>
        <v>0</v>
      </c>
      <c r="V204" s="97" t="str">
        <f t="shared" si="247"/>
        <v/>
      </c>
      <c r="W204" s="201">
        <f t="shared" si="248"/>
        <v>0</v>
      </c>
      <c r="X204" s="32"/>
      <c r="Y204" s="92" t="s">
        <v>784</v>
      </c>
      <c r="Z204" s="77"/>
      <c r="AA204" s="87" t="e">
        <f t="shared" ref="AA204:AK204" si="294">AA203</f>
        <v>#REF!</v>
      </c>
      <c r="AB204" s="87" t="e">
        <f t="shared" si="294"/>
        <v>#REF!</v>
      </c>
      <c r="AC204" s="87" t="e">
        <f t="shared" si="294"/>
        <v>#REF!</v>
      </c>
      <c r="AD204" s="87" t="e">
        <f t="shared" si="294"/>
        <v>#REF!</v>
      </c>
      <c r="AE204" s="87" t="e">
        <f t="shared" si="294"/>
        <v>#REF!</v>
      </c>
      <c r="AF204" s="87" t="e">
        <f t="shared" si="294"/>
        <v>#REF!</v>
      </c>
      <c r="AG204" s="87" t="e">
        <f t="shared" si="294"/>
        <v>#REF!</v>
      </c>
      <c r="AH204" s="87" t="e">
        <f t="shared" si="294"/>
        <v>#REF!</v>
      </c>
      <c r="AI204" s="87" t="e">
        <f t="shared" si="294"/>
        <v>#REF!</v>
      </c>
      <c r="AJ204" s="87" t="e">
        <f t="shared" si="294"/>
        <v>#REF!</v>
      </c>
      <c r="AK204" s="166" t="e">
        <f t="shared" si="294"/>
        <v>#REF!</v>
      </c>
      <c r="AL204" s="89" t="e">
        <f t="shared" si="287"/>
        <v>#REF!</v>
      </c>
      <c r="AP204" s="137"/>
      <c r="AQ204" s="137"/>
      <c r="AR204" s="137"/>
      <c r="AS204" s="137"/>
      <c r="AT204" s="137"/>
      <c r="AU204" s="137"/>
      <c r="AV204" s="137"/>
      <c r="AW204" s="137"/>
      <c r="AX204" s="137"/>
      <c r="AY204" s="137"/>
    </row>
    <row r="205" spans="1:51" ht="31.2" x14ac:dyDescent="0.25">
      <c r="A205" s="56" t="e">
        <f t="shared" si="272"/>
        <v>#REF!</v>
      </c>
      <c r="B205" s="54" t="e">
        <f t="shared" si="252"/>
        <v>#REF!</v>
      </c>
      <c r="C205" s="54" t="e">
        <f t="shared" si="253"/>
        <v>#REF!</v>
      </c>
      <c r="D205" s="54" t="e">
        <f t="shared" si="274"/>
        <v>#REF!</v>
      </c>
      <c r="E205" s="57">
        <f t="shared" ca="1" si="275"/>
        <v>45685.476077199077</v>
      </c>
      <c r="F205" s="85"/>
      <c r="G205" s="33"/>
      <c r="H205" s="65" t="str">
        <f t="shared" si="293"/>
        <v/>
      </c>
      <c r="I205" s="58" t="str">
        <f t="shared" si="278"/>
        <v>Plants</v>
      </c>
      <c r="J205" s="162" t="s">
        <v>220</v>
      </c>
      <c r="K205" s="30"/>
      <c r="L205" s="30"/>
      <c r="M205" s="238"/>
      <c r="N205" s="238"/>
      <c r="O205" s="149" t="s">
        <v>785</v>
      </c>
      <c r="P205" s="31" t="s">
        <v>741</v>
      </c>
      <c r="Q205" s="155" t="s">
        <v>786</v>
      </c>
      <c r="R205" s="59"/>
      <c r="S205" s="97" t="str">
        <f t="shared" si="244"/>
        <v>0</v>
      </c>
      <c r="T205" s="97" t="str">
        <f t="shared" si="245"/>
        <v>0</v>
      </c>
      <c r="U205" s="97" t="str">
        <f t="shared" si="246"/>
        <v>0</v>
      </c>
      <c r="V205" s="97" t="str">
        <f t="shared" si="247"/>
        <v/>
      </c>
      <c r="W205" s="201">
        <f t="shared" si="248"/>
        <v>0</v>
      </c>
      <c r="X205" s="32"/>
      <c r="Y205" s="92" t="s">
        <v>787</v>
      </c>
      <c r="Z205" s="77"/>
      <c r="AA205" s="87" t="e">
        <f t="shared" ref="AA205:AK205" si="295">AA204</f>
        <v>#REF!</v>
      </c>
      <c r="AB205" s="87" t="e">
        <f t="shared" si="295"/>
        <v>#REF!</v>
      </c>
      <c r="AC205" s="87" t="e">
        <f t="shared" si="295"/>
        <v>#REF!</v>
      </c>
      <c r="AD205" s="87" t="e">
        <f t="shared" si="295"/>
        <v>#REF!</v>
      </c>
      <c r="AE205" s="87" t="e">
        <f t="shared" si="295"/>
        <v>#REF!</v>
      </c>
      <c r="AF205" s="87" t="e">
        <f t="shared" si="295"/>
        <v>#REF!</v>
      </c>
      <c r="AG205" s="87" t="e">
        <f t="shared" si="295"/>
        <v>#REF!</v>
      </c>
      <c r="AH205" s="87" t="e">
        <f t="shared" si="295"/>
        <v>#REF!</v>
      </c>
      <c r="AI205" s="87" t="e">
        <f t="shared" si="295"/>
        <v>#REF!</v>
      </c>
      <c r="AJ205" s="87" t="e">
        <f t="shared" si="295"/>
        <v>#REF!</v>
      </c>
      <c r="AK205" s="166" t="e">
        <f t="shared" si="295"/>
        <v>#REF!</v>
      </c>
      <c r="AL205" s="89" t="e">
        <f t="shared" si="287"/>
        <v>#REF!</v>
      </c>
      <c r="AP205" s="137"/>
      <c r="AQ205" s="137"/>
      <c r="AR205" s="137"/>
      <c r="AS205" s="137"/>
      <c r="AT205" s="137"/>
      <c r="AU205" s="137"/>
      <c r="AV205" s="137"/>
      <c r="AW205" s="137"/>
      <c r="AX205" s="137"/>
      <c r="AY205" s="137"/>
    </row>
    <row r="206" spans="1:51" x14ac:dyDescent="0.25">
      <c r="A206" s="56" t="e">
        <f t="shared" si="272"/>
        <v>#REF!</v>
      </c>
      <c r="B206" s="54" t="e">
        <f t="shared" si="252"/>
        <v>#REF!</v>
      </c>
      <c r="C206" s="54" t="e">
        <f t="shared" si="253"/>
        <v>#REF!</v>
      </c>
      <c r="D206" s="54" t="e">
        <f t="shared" si="274"/>
        <v>#REF!</v>
      </c>
      <c r="E206" s="57">
        <f t="shared" ca="1" si="275"/>
        <v>45685.476077199077</v>
      </c>
      <c r="F206" s="85"/>
      <c r="G206" s="33"/>
      <c r="H206" s="65" t="str">
        <f t="shared" si="293"/>
        <v/>
      </c>
      <c r="I206" s="58" t="str">
        <f t="shared" si="278"/>
        <v>Plants</v>
      </c>
      <c r="J206" s="162" t="s">
        <v>220</v>
      </c>
      <c r="K206" s="30"/>
      <c r="L206" s="30"/>
      <c r="M206" s="238"/>
      <c r="N206" s="238"/>
      <c r="O206" s="149" t="s">
        <v>788</v>
      </c>
      <c r="P206" s="31" t="s">
        <v>741</v>
      </c>
      <c r="Q206" s="81" t="s">
        <v>789</v>
      </c>
      <c r="R206" s="77"/>
      <c r="S206" s="97" t="str">
        <f t="shared" si="244"/>
        <v>0</v>
      </c>
      <c r="T206" s="97" t="str">
        <f t="shared" si="245"/>
        <v>0</v>
      </c>
      <c r="U206" s="97" t="str">
        <f t="shared" si="246"/>
        <v>0</v>
      </c>
      <c r="V206" s="97" t="str">
        <f t="shared" si="247"/>
        <v/>
      </c>
      <c r="W206" s="201">
        <f t="shared" si="248"/>
        <v>0</v>
      </c>
      <c r="X206" s="32"/>
      <c r="Y206" s="92" t="s">
        <v>790</v>
      </c>
      <c r="Z206" s="66"/>
      <c r="AA206" s="87" t="e">
        <f t="shared" ref="AA206:AK206" si="296">AA205</f>
        <v>#REF!</v>
      </c>
      <c r="AB206" s="87" t="e">
        <f t="shared" si="296"/>
        <v>#REF!</v>
      </c>
      <c r="AC206" s="87" t="e">
        <f t="shared" si="296"/>
        <v>#REF!</v>
      </c>
      <c r="AD206" s="87" t="e">
        <f t="shared" si="296"/>
        <v>#REF!</v>
      </c>
      <c r="AE206" s="87" t="e">
        <f t="shared" si="296"/>
        <v>#REF!</v>
      </c>
      <c r="AF206" s="87" t="e">
        <f t="shared" si="296"/>
        <v>#REF!</v>
      </c>
      <c r="AG206" s="87" t="e">
        <f t="shared" si="296"/>
        <v>#REF!</v>
      </c>
      <c r="AH206" s="87" t="e">
        <f t="shared" si="296"/>
        <v>#REF!</v>
      </c>
      <c r="AI206" s="87" t="e">
        <f t="shared" si="296"/>
        <v>#REF!</v>
      </c>
      <c r="AJ206" s="87" t="e">
        <f t="shared" si="296"/>
        <v>#REF!</v>
      </c>
      <c r="AK206" s="166" t="e">
        <f t="shared" si="296"/>
        <v>#REF!</v>
      </c>
      <c r="AL206" s="89" t="e">
        <f t="shared" si="287"/>
        <v>#REF!</v>
      </c>
      <c r="AP206" s="137"/>
      <c r="AQ206" s="137"/>
      <c r="AR206" s="137"/>
      <c r="AS206" s="137"/>
      <c r="AT206" s="137"/>
      <c r="AU206" s="137"/>
      <c r="AV206" s="137"/>
      <c r="AW206" s="137"/>
      <c r="AX206" s="137"/>
      <c r="AY206" s="137"/>
    </row>
    <row r="207" spans="1:51" ht="31.2" x14ac:dyDescent="0.25">
      <c r="A207" s="56" t="e">
        <f t="shared" si="272"/>
        <v>#REF!</v>
      </c>
      <c r="B207" s="54" t="e">
        <f t="shared" si="252"/>
        <v>#REF!</v>
      </c>
      <c r="C207" s="54" t="e">
        <f t="shared" si="253"/>
        <v>#REF!</v>
      </c>
      <c r="D207" s="54" t="e">
        <f t="shared" si="274"/>
        <v>#REF!</v>
      </c>
      <c r="E207" s="57">
        <f t="shared" ca="1" si="275"/>
        <v>45685.476077199077</v>
      </c>
      <c r="F207" s="85"/>
      <c r="G207" s="33"/>
      <c r="H207" s="65" t="str">
        <f t="shared" si="293"/>
        <v/>
      </c>
      <c r="I207" s="58" t="str">
        <f t="shared" si="278"/>
        <v>Plants</v>
      </c>
      <c r="J207" s="162" t="s">
        <v>220</v>
      </c>
      <c r="K207" s="30"/>
      <c r="L207" s="30"/>
      <c r="M207" s="238"/>
      <c r="N207" s="238"/>
      <c r="O207" s="149" t="s">
        <v>62</v>
      </c>
      <c r="P207" s="31" t="s">
        <v>741</v>
      </c>
      <c r="Q207" s="157" t="s">
        <v>791</v>
      </c>
      <c r="R207" s="77"/>
      <c r="S207" s="97" t="str">
        <f t="shared" si="244"/>
        <v>0</v>
      </c>
      <c r="T207" s="97" t="str">
        <f t="shared" si="245"/>
        <v>0</v>
      </c>
      <c r="U207" s="97" t="str">
        <f t="shared" si="246"/>
        <v>0</v>
      </c>
      <c r="V207" s="97" t="str">
        <f t="shared" si="247"/>
        <v/>
      </c>
      <c r="W207" s="201">
        <f t="shared" si="248"/>
        <v>0</v>
      </c>
      <c r="X207" s="50"/>
      <c r="Y207" s="92" t="s">
        <v>792</v>
      </c>
      <c r="Z207" s="66"/>
      <c r="AA207" s="87" t="e">
        <f t="shared" ref="AA207:AK207" si="297">AA206</f>
        <v>#REF!</v>
      </c>
      <c r="AB207" s="87" t="e">
        <f t="shared" si="297"/>
        <v>#REF!</v>
      </c>
      <c r="AC207" s="87" t="e">
        <f t="shared" si="297"/>
        <v>#REF!</v>
      </c>
      <c r="AD207" s="87" t="e">
        <f t="shared" si="297"/>
        <v>#REF!</v>
      </c>
      <c r="AE207" s="87" t="e">
        <f t="shared" si="297"/>
        <v>#REF!</v>
      </c>
      <c r="AF207" s="87" t="e">
        <f t="shared" si="297"/>
        <v>#REF!</v>
      </c>
      <c r="AG207" s="87" t="e">
        <f t="shared" si="297"/>
        <v>#REF!</v>
      </c>
      <c r="AH207" s="87" t="e">
        <f t="shared" si="297"/>
        <v>#REF!</v>
      </c>
      <c r="AI207" s="87" t="e">
        <f t="shared" si="297"/>
        <v>#REF!</v>
      </c>
      <c r="AJ207" s="87" t="e">
        <f t="shared" si="297"/>
        <v>#REF!</v>
      </c>
      <c r="AK207" s="166" t="e">
        <f t="shared" si="297"/>
        <v>#REF!</v>
      </c>
      <c r="AL207" s="89" t="e">
        <f t="shared" si="287"/>
        <v>#REF!</v>
      </c>
      <c r="AP207" s="137"/>
      <c r="AQ207" s="137"/>
      <c r="AR207" s="137"/>
      <c r="AS207" s="137"/>
      <c r="AT207" s="137"/>
      <c r="AU207" s="137"/>
      <c r="AV207" s="137"/>
      <c r="AW207" s="137"/>
      <c r="AX207" s="137"/>
      <c r="AY207" s="137"/>
    </row>
    <row r="208" spans="1:51" x14ac:dyDescent="0.25">
      <c r="A208" s="56" t="e">
        <f t="shared" si="272"/>
        <v>#REF!</v>
      </c>
      <c r="B208" s="54" t="e">
        <f t="shared" si="252"/>
        <v>#REF!</v>
      </c>
      <c r="C208" s="54" t="e">
        <f t="shared" si="253"/>
        <v>#REF!</v>
      </c>
      <c r="D208" s="54" t="e">
        <f t="shared" si="274"/>
        <v>#REF!</v>
      </c>
      <c r="E208" s="57">
        <f t="shared" ca="1" si="275"/>
        <v>45685.476077199077</v>
      </c>
      <c r="F208" s="85"/>
      <c r="G208" s="33"/>
      <c r="H208" s="65" t="str">
        <f t="shared" si="293"/>
        <v/>
      </c>
      <c r="I208" s="58" t="str">
        <f t="shared" si="278"/>
        <v>Plants</v>
      </c>
      <c r="J208" s="162" t="s">
        <v>220</v>
      </c>
      <c r="K208" s="30"/>
      <c r="L208" s="30"/>
      <c r="M208" s="238"/>
      <c r="N208" s="238"/>
      <c r="O208" s="149" t="s">
        <v>793</v>
      </c>
      <c r="P208" s="31" t="s">
        <v>741</v>
      </c>
      <c r="Q208" s="81" t="s">
        <v>794</v>
      </c>
      <c r="R208" s="77"/>
      <c r="S208" s="97" t="str">
        <f t="shared" si="244"/>
        <v>0</v>
      </c>
      <c r="T208" s="97" t="str">
        <f t="shared" si="245"/>
        <v>0</v>
      </c>
      <c r="U208" s="97" t="str">
        <f t="shared" si="246"/>
        <v>0</v>
      </c>
      <c r="V208" s="97" t="str">
        <f t="shared" si="247"/>
        <v/>
      </c>
      <c r="W208" s="201">
        <f t="shared" si="248"/>
        <v>0</v>
      </c>
      <c r="X208" s="32"/>
      <c r="Y208" s="92" t="s">
        <v>795</v>
      </c>
      <c r="Z208" s="66"/>
      <c r="AA208" s="87" t="e">
        <f t="shared" ref="AA208:AK208" si="298">AA207</f>
        <v>#REF!</v>
      </c>
      <c r="AB208" s="87" t="e">
        <f t="shared" si="298"/>
        <v>#REF!</v>
      </c>
      <c r="AC208" s="87" t="e">
        <f t="shared" si="298"/>
        <v>#REF!</v>
      </c>
      <c r="AD208" s="87" t="e">
        <f t="shared" si="298"/>
        <v>#REF!</v>
      </c>
      <c r="AE208" s="87" t="e">
        <f t="shared" si="298"/>
        <v>#REF!</v>
      </c>
      <c r="AF208" s="87" t="e">
        <f t="shared" si="298"/>
        <v>#REF!</v>
      </c>
      <c r="AG208" s="87" t="e">
        <f t="shared" si="298"/>
        <v>#REF!</v>
      </c>
      <c r="AH208" s="87" t="e">
        <f t="shared" si="298"/>
        <v>#REF!</v>
      </c>
      <c r="AI208" s="87" t="e">
        <f t="shared" si="298"/>
        <v>#REF!</v>
      </c>
      <c r="AJ208" s="87" t="e">
        <f t="shared" si="298"/>
        <v>#REF!</v>
      </c>
      <c r="AK208" s="166" t="e">
        <f t="shared" si="298"/>
        <v>#REF!</v>
      </c>
      <c r="AL208" s="89" t="e">
        <f t="shared" si="287"/>
        <v>#REF!</v>
      </c>
      <c r="AP208" s="137"/>
      <c r="AQ208" s="137"/>
      <c r="AR208" s="137"/>
      <c r="AS208" s="137"/>
      <c r="AT208" s="137"/>
      <c r="AU208" s="137"/>
      <c r="AV208" s="137"/>
      <c r="AW208" s="137"/>
      <c r="AX208" s="137"/>
      <c r="AY208" s="137"/>
    </row>
    <row r="209" spans="1:51" x14ac:dyDescent="0.25">
      <c r="A209" s="56" t="e">
        <f t="shared" si="272"/>
        <v>#REF!</v>
      </c>
      <c r="B209" s="54" t="e">
        <f t="shared" si="252"/>
        <v>#REF!</v>
      </c>
      <c r="C209" s="54" t="e">
        <f t="shared" si="253"/>
        <v>#REF!</v>
      </c>
      <c r="D209" s="54" t="e">
        <f t="shared" si="274"/>
        <v>#REF!</v>
      </c>
      <c r="E209" s="57">
        <f t="shared" ca="1" si="275"/>
        <v>45685.476077199077</v>
      </c>
      <c r="F209" s="85"/>
      <c r="G209" s="33"/>
      <c r="H209" s="65" t="str">
        <f t="shared" si="293"/>
        <v/>
      </c>
      <c r="I209" s="58" t="str">
        <f t="shared" si="278"/>
        <v>Plants</v>
      </c>
      <c r="J209" s="162" t="s">
        <v>220</v>
      </c>
      <c r="K209" s="30"/>
      <c r="L209" s="30"/>
      <c r="M209" s="238"/>
      <c r="N209" s="238"/>
      <c r="O209" s="149" t="s">
        <v>142</v>
      </c>
      <c r="P209" s="31" t="s">
        <v>741</v>
      </c>
      <c r="Q209" s="155" t="s">
        <v>796</v>
      </c>
      <c r="R209" s="59"/>
      <c r="S209" s="97" t="str">
        <f t="shared" si="244"/>
        <v>0</v>
      </c>
      <c r="T209" s="97" t="str">
        <f t="shared" si="245"/>
        <v>0</v>
      </c>
      <c r="U209" s="97" t="str">
        <f t="shared" si="246"/>
        <v>0</v>
      </c>
      <c r="V209" s="97" t="str">
        <f t="shared" si="247"/>
        <v/>
      </c>
      <c r="W209" s="201">
        <f t="shared" si="248"/>
        <v>0</v>
      </c>
      <c r="X209" s="32"/>
      <c r="Y209" s="92" t="s">
        <v>797</v>
      </c>
      <c r="Z209" s="77"/>
      <c r="AA209" s="87" t="e">
        <f t="shared" ref="AA209:AK209" si="299">AA208</f>
        <v>#REF!</v>
      </c>
      <c r="AB209" s="87" t="e">
        <f t="shared" si="299"/>
        <v>#REF!</v>
      </c>
      <c r="AC209" s="87" t="e">
        <f t="shared" si="299"/>
        <v>#REF!</v>
      </c>
      <c r="AD209" s="87" t="e">
        <f t="shared" si="299"/>
        <v>#REF!</v>
      </c>
      <c r="AE209" s="87" t="e">
        <f t="shared" si="299"/>
        <v>#REF!</v>
      </c>
      <c r="AF209" s="87" t="e">
        <f t="shared" si="299"/>
        <v>#REF!</v>
      </c>
      <c r="AG209" s="87" t="e">
        <f t="shared" si="299"/>
        <v>#REF!</v>
      </c>
      <c r="AH209" s="87" t="e">
        <f t="shared" si="299"/>
        <v>#REF!</v>
      </c>
      <c r="AI209" s="87" t="e">
        <f t="shared" si="299"/>
        <v>#REF!</v>
      </c>
      <c r="AJ209" s="87" t="e">
        <f t="shared" si="299"/>
        <v>#REF!</v>
      </c>
      <c r="AK209" s="166" t="e">
        <f t="shared" si="299"/>
        <v>#REF!</v>
      </c>
      <c r="AL209" s="89" t="e">
        <f t="shared" si="287"/>
        <v>#REF!</v>
      </c>
      <c r="AP209" s="137"/>
      <c r="AQ209" s="137"/>
      <c r="AR209" s="137"/>
      <c r="AS209" s="137"/>
      <c r="AT209" s="137"/>
      <c r="AU209" s="137"/>
      <c r="AV209" s="137"/>
      <c r="AW209" s="137"/>
      <c r="AX209" s="137"/>
      <c r="AY209" s="137"/>
    </row>
    <row r="210" spans="1:51" ht="31.2" x14ac:dyDescent="0.25">
      <c r="A210" s="56" t="e">
        <f t="shared" si="272"/>
        <v>#REF!</v>
      </c>
      <c r="B210" s="54" t="e">
        <f t="shared" si="252"/>
        <v>#REF!</v>
      </c>
      <c r="C210" s="54" t="e">
        <f t="shared" si="253"/>
        <v>#REF!</v>
      </c>
      <c r="D210" s="54" t="e">
        <f t="shared" si="274"/>
        <v>#REF!</v>
      </c>
      <c r="E210" s="57">
        <f t="shared" ca="1" si="275"/>
        <v>45685.476077199077</v>
      </c>
      <c r="F210" s="85"/>
      <c r="G210" s="33"/>
      <c r="H210" s="65" t="str">
        <f t="shared" si="293"/>
        <v/>
      </c>
      <c r="I210" s="58" t="str">
        <f t="shared" si="278"/>
        <v>Plants</v>
      </c>
      <c r="J210" s="162" t="s">
        <v>220</v>
      </c>
      <c r="K210" s="30"/>
      <c r="L210" s="30"/>
      <c r="M210" s="238"/>
      <c r="N210" s="238"/>
      <c r="O210" s="149" t="s">
        <v>798</v>
      </c>
      <c r="P210" s="31" t="s">
        <v>741</v>
      </c>
      <c r="Q210" s="155" t="s">
        <v>799</v>
      </c>
      <c r="R210" s="59"/>
      <c r="S210" s="97" t="str">
        <f t="shared" si="244"/>
        <v>0</v>
      </c>
      <c r="T210" s="97" t="str">
        <f t="shared" si="245"/>
        <v>0</v>
      </c>
      <c r="U210" s="97" t="str">
        <f t="shared" si="246"/>
        <v>0</v>
      </c>
      <c r="V210" s="97" t="str">
        <f t="shared" si="247"/>
        <v/>
      </c>
      <c r="W210" s="201">
        <f t="shared" si="248"/>
        <v>0</v>
      </c>
      <c r="X210" s="32"/>
      <c r="Y210" s="92" t="s">
        <v>800</v>
      </c>
      <c r="Z210" s="66"/>
      <c r="AA210" s="87" t="e">
        <f t="shared" ref="AA210:AK210" si="300">AA209</f>
        <v>#REF!</v>
      </c>
      <c r="AB210" s="87" t="e">
        <f t="shared" si="300"/>
        <v>#REF!</v>
      </c>
      <c r="AC210" s="87" t="e">
        <f t="shared" si="300"/>
        <v>#REF!</v>
      </c>
      <c r="AD210" s="87" t="e">
        <f t="shared" si="300"/>
        <v>#REF!</v>
      </c>
      <c r="AE210" s="87" t="e">
        <f t="shared" si="300"/>
        <v>#REF!</v>
      </c>
      <c r="AF210" s="87" t="e">
        <f t="shared" si="300"/>
        <v>#REF!</v>
      </c>
      <c r="AG210" s="87" t="e">
        <f t="shared" si="300"/>
        <v>#REF!</v>
      </c>
      <c r="AH210" s="87" t="e">
        <f t="shared" si="300"/>
        <v>#REF!</v>
      </c>
      <c r="AI210" s="87" t="e">
        <f t="shared" si="300"/>
        <v>#REF!</v>
      </c>
      <c r="AJ210" s="87" t="e">
        <f t="shared" si="300"/>
        <v>#REF!</v>
      </c>
      <c r="AK210" s="166" t="e">
        <f t="shared" si="300"/>
        <v>#REF!</v>
      </c>
      <c r="AL210" s="89" t="e">
        <f t="shared" si="287"/>
        <v>#REF!</v>
      </c>
      <c r="AP210" s="137"/>
      <c r="AQ210" s="137"/>
      <c r="AR210" s="137"/>
      <c r="AS210" s="137"/>
      <c r="AT210" s="137"/>
      <c r="AU210" s="137"/>
      <c r="AV210" s="137"/>
      <c r="AW210" s="137"/>
      <c r="AX210" s="137"/>
      <c r="AY210" s="137"/>
    </row>
    <row r="211" spans="1:51" ht="18.600000000000001" thickBot="1" x14ac:dyDescent="0.3">
      <c r="A211" s="56" t="e">
        <f t="shared" si="272"/>
        <v>#REF!</v>
      </c>
      <c r="B211" s="54" t="e">
        <f t="shared" si="252"/>
        <v>#REF!</v>
      </c>
      <c r="C211" s="54" t="e">
        <f t="shared" si="253"/>
        <v>#REF!</v>
      </c>
      <c r="D211" s="54" t="e">
        <f t="shared" si="274"/>
        <v>#REF!</v>
      </c>
      <c r="E211" s="57">
        <f t="shared" ca="1" si="275"/>
        <v>45685.476077199077</v>
      </c>
      <c r="F211" s="85"/>
      <c r="G211" s="144">
        <f>SUM(G190:G210)</f>
        <v>0</v>
      </c>
      <c r="H211" s="30"/>
      <c r="I211" s="30"/>
      <c r="J211" s="30"/>
      <c r="K211" s="30"/>
      <c r="L211" s="30"/>
      <c r="M211" s="30"/>
      <c r="N211" s="30"/>
      <c r="O211" s="106" t="s">
        <v>801</v>
      </c>
      <c r="P211" s="123"/>
      <c r="Q211" s="118"/>
      <c r="R211" s="69"/>
      <c r="S211" s="123"/>
      <c r="T211" s="123"/>
      <c r="U211" s="123"/>
      <c r="V211" s="123"/>
      <c r="W211" s="123"/>
      <c r="X211" s="123"/>
      <c r="Y211" s="119"/>
      <c r="Z211" s="30"/>
      <c r="AA211" s="87" t="e">
        <f t="shared" ref="AA211:AK211" si="301">AA210</f>
        <v>#REF!</v>
      </c>
      <c r="AB211" s="87" t="e">
        <f t="shared" si="301"/>
        <v>#REF!</v>
      </c>
      <c r="AC211" s="87" t="e">
        <f t="shared" si="301"/>
        <v>#REF!</v>
      </c>
      <c r="AD211" s="87" t="e">
        <f t="shared" si="301"/>
        <v>#REF!</v>
      </c>
      <c r="AE211" s="87" t="e">
        <f t="shared" si="301"/>
        <v>#REF!</v>
      </c>
      <c r="AF211" s="87" t="e">
        <f t="shared" si="301"/>
        <v>#REF!</v>
      </c>
      <c r="AG211" s="87" t="e">
        <f t="shared" si="301"/>
        <v>#REF!</v>
      </c>
      <c r="AH211" s="87" t="e">
        <f t="shared" si="301"/>
        <v>#REF!</v>
      </c>
      <c r="AI211" s="87" t="e">
        <f t="shared" si="301"/>
        <v>#REF!</v>
      </c>
      <c r="AJ211" s="87" t="e">
        <f t="shared" si="301"/>
        <v>#REF!</v>
      </c>
      <c r="AK211" s="166" t="e">
        <f t="shared" si="301"/>
        <v>#REF!</v>
      </c>
      <c r="AL211" s="89" t="e">
        <f t="shared" si="287"/>
        <v>#REF!</v>
      </c>
      <c r="AP211" s="137"/>
      <c r="AQ211" s="137"/>
      <c r="AR211" s="137"/>
      <c r="AS211" s="137"/>
      <c r="AT211" s="137"/>
      <c r="AU211" s="137"/>
      <c r="AV211" s="137"/>
      <c r="AW211" s="137"/>
      <c r="AX211" s="137"/>
      <c r="AY211" s="137"/>
    </row>
    <row r="212" spans="1:51" ht="18.600000000000001" thickBot="1" x14ac:dyDescent="0.3">
      <c r="A212" s="56" t="e">
        <f t="shared" si="272"/>
        <v>#REF!</v>
      </c>
      <c r="B212" s="54" t="e">
        <f t="shared" si="252"/>
        <v>#REF!</v>
      </c>
      <c r="C212" s="54" t="e">
        <f t="shared" si="253"/>
        <v>#REF!</v>
      </c>
      <c r="D212" s="54" t="e">
        <f t="shared" si="274"/>
        <v>#REF!</v>
      </c>
      <c r="E212" s="57">
        <f t="shared" ca="1" si="275"/>
        <v>45685.476077199077</v>
      </c>
      <c r="F212" s="85"/>
      <c r="G212" s="148">
        <f>SUM(G2:G211)/2</f>
        <v>0</v>
      </c>
      <c r="H212" s="70"/>
      <c r="I212" s="70"/>
      <c r="J212" s="70"/>
      <c r="K212" s="70"/>
      <c r="L212" s="70"/>
      <c r="M212" s="70"/>
      <c r="N212" s="70"/>
      <c r="O212" s="106" t="s">
        <v>802</v>
      </c>
      <c r="P212" s="124"/>
      <c r="Q212" s="244" t="s">
        <v>803</v>
      </c>
      <c r="R212" s="71"/>
      <c r="S212" s="145">
        <f>(S2*S213)</f>
        <v>0</v>
      </c>
      <c r="T212" s="145">
        <f>(T2*T213)</f>
        <v>0</v>
      </c>
      <c r="U212" s="145">
        <f>(U2*U213)</f>
        <v>0</v>
      </c>
      <c r="V212" s="72">
        <f>SUM(V2:V211)</f>
        <v>0</v>
      </c>
      <c r="W212" s="203">
        <f>SUM(W3:W210)</f>
        <v>0</v>
      </c>
      <c r="X212" s="127"/>
      <c r="Y212" s="126"/>
      <c r="Z212" s="71"/>
      <c r="AA212" s="87" t="e">
        <f t="shared" ref="AA212:AK212" si="302">AA211</f>
        <v>#REF!</v>
      </c>
      <c r="AB212" s="87" t="e">
        <f t="shared" si="302"/>
        <v>#REF!</v>
      </c>
      <c r="AC212" s="87" t="e">
        <f t="shared" si="302"/>
        <v>#REF!</v>
      </c>
      <c r="AD212" s="87" t="e">
        <f t="shared" si="302"/>
        <v>#REF!</v>
      </c>
      <c r="AE212" s="87" t="e">
        <f t="shared" si="302"/>
        <v>#REF!</v>
      </c>
      <c r="AF212" s="87" t="e">
        <f t="shared" si="302"/>
        <v>#REF!</v>
      </c>
      <c r="AG212" s="87" t="e">
        <f t="shared" si="302"/>
        <v>#REF!</v>
      </c>
      <c r="AH212" s="87" t="e">
        <f t="shared" si="302"/>
        <v>#REF!</v>
      </c>
      <c r="AI212" s="87" t="e">
        <f t="shared" si="302"/>
        <v>#REF!</v>
      </c>
      <c r="AJ212" s="87" t="e">
        <f t="shared" si="302"/>
        <v>#REF!</v>
      </c>
      <c r="AK212" s="166" t="e">
        <f t="shared" si="302"/>
        <v>#REF!</v>
      </c>
      <c r="AL212" s="89" t="e">
        <f t="shared" si="287"/>
        <v>#REF!</v>
      </c>
      <c r="AP212" s="137"/>
      <c r="AQ212" s="137"/>
      <c r="AR212" s="137"/>
      <c r="AS212" s="137"/>
      <c r="AT212" s="137"/>
      <c r="AU212" s="137"/>
      <c r="AV212" s="137"/>
      <c r="AW212" s="137"/>
      <c r="AX212" s="137"/>
      <c r="AY212" s="137"/>
    </row>
    <row r="213" spans="1:51" ht="18.600000000000001" thickBot="1" x14ac:dyDescent="0.3">
      <c r="A213" s="56" t="e">
        <f t="shared" si="272"/>
        <v>#REF!</v>
      </c>
      <c r="B213" s="54" t="e">
        <f t="shared" si="252"/>
        <v>#REF!</v>
      </c>
      <c r="C213" s="54" t="e">
        <f t="shared" si="253"/>
        <v>#REF!</v>
      </c>
      <c r="D213" s="54" t="e">
        <f t="shared" si="274"/>
        <v>#REF!</v>
      </c>
      <c r="E213" s="57">
        <f t="shared" ca="1" si="275"/>
        <v>45685.476077199077</v>
      </c>
      <c r="F213" s="85"/>
      <c r="G213" s="125"/>
      <c r="H213" s="204"/>
      <c r="I213" s="204"/>
      <c r="J213" s="204"/>
      <c r="K213" s="204"/>
      <c r="L213" s="204"/>
      <c r="M213" s="204"/>
      <c r="N213" s="204"/>
      <c r="O213" s="205"/>
      <c r="P213" s="124"/>
      <c r="Q213" s="245" t="s">
        <v>804</v>
      </c>
      <c r="R213" s="73"/>
      <c r="S213" s="146">
        <f>SUM(S3:S210)</f>
        <v>0</v>
      </c>
      <c r="T213" s="146">
        <f>SUM(T3:T210)</f>
        <v>0</v>
      </c>
      <c r="U213" s="146">
        <f>SUM(U3:U210)</f>
        <v>0</v>
      </c>
      <c r="V213" s="72"/>
      <c r="W213" s="124"/>
      <c r="X213" s="128"/>
      <c r="Y213" s="206" t="s">
        <v>805</v>
      </c>
      <c r="Z213" s="71"/>
      <c r="AA213" s="87" t="e">
        <f t="shared" ref="AA213:AK213" si="303">AA212</f>
        <v>#REF!</v>
      </c>
      <c r="AB213" s="87" t="e">
        <f t="shared" si="303"/>
        <v>#REF!</v>
      </c>
      <c r="AC213" s="87" t="e">
        <f t="shared" si="303"/>
        <v>#REF!</v>
      </c>
      <c r="AD213" s="87" t="e">
        <f t="shared" si="303"/>
        <v>#REF!</v>
      </c>
      <c r="AE213" s="87" t="e">
        <f t="shared" si="303"/>
        <v>#REF!</v>
      </c>
      <c r="AF213" s="87" t="e">
        <f t="shared" si="303"/>
        <v>#REF!</v>
      </c>
      <c r="AG213" s="87" t="e">
        <f t="shared" si="303"/>
        <v>#REF!</v>
      </c>
      <c r="AH213" s="87" t="e">
        <f t="shared" si="303"/>
        <v>#REF!</v>
      </c>
      <c r="AI213" s="87" t="e">
        <f t="shared" si="303"/>
        <v>#REF!</v>
      </c>
      <c r="AJ213" s="87" t="e">
        <f t="shared" si="303"/>
        <v>#REF!</v>
      </c>
      <c r="AK213" s="166" t="e">
        <f t="shared" si="303"/>
        <v>#REF!</v>
      </c>
      <c r="AL213" s="89" t="e">
        <f t="shared" si="287"/>
        <v>#REF!</v>
      </c>
      <c r="AP213" s="137"/>
      <c r="AQ213" s="137"/>
      <c r="AR213" s="137"/>
      <c r="AS213" s="137"/>
      <c r="AT213" s="137"/>
      <c r="AU213" s="137"/>
      <c r="AV213" s="137"/>
      <c r="AW213" s="137"/>
      <c r="AX213" s="137"/>
      <c r="AY213" s="137"/>
    </row>
    <row r="214" spans="1:51" x14ac:dyDescent="0.25">
      <c r="A214" s="56" t="e">
        <f t="shared" si="272"/>
        <v>#REF!</v>
      </c>
      <c r="B214" s="54" t="e">
        <f t="shared" si="252"/>
        <v>#REF!</v>
      </c>
      <c r="C214" s="54" t="e">
        <f t="shared" si="253"/>
        <v>#REF!</v>
      </c>
      <c r="D214" s="54" t="e">
        <f t="shared" si="274"/>
        <v>#REF!</v>
      </c>
      <c r="E214" s="57">
        <f t="shared" ca="1" si="275"/>
        <v>45685.476077199077</v>
      </c>
      <c r="F214" s="85"/>
      <c r="G214" s="125"/>
      <c r="H214" s="11"/>
      <c r="I214" s="11"/>
      <c r="J214" s="74"/>
      <c r="K214" s="74"/>
      <c r="L214" s="74"/>
      <c r="M214" s="74"/>
      <c r="N214" s="74"/>
      <c r="O214" s="106"/>
      <c r="P214" s="124"/>
      <c r="Q214" s="246"/>
      <c r="R214" s="71"/>
      <c r="S214" s="124"/>
      <c r="T214" s="124"/>
      <c r="U214" s="124"/>
      <c r="V214" s="124"/>
      <c r="W214" s="124"/>
      <c r="X214" s="124"/>
      <c r="Y214" s="126"/>
      <c r="Z214" s="71"/>
      <c r="AA214" s="87" t="e">
        <f t="shared" ref="AA214:AL233" si="304">AA213</f>
        <v>#REF!</v>
      </c>
      <c r="AB214" s="87" t="e">
        <f t="shared" si="304"/>
        <v>#REF!</v>
      </c>
      <c r="AC214" s="87" t="e">
        <f t="shared" si="304"/>
        <v>#REF!</v>
      </c>
      <c r="AD214" s="87" t="e">
        <f t="shared" si="304"/>
        <v>#REF!</v>
      </c>
      <c r="AE214" s="87" t="e">
        <f t="shared" si="304"/>
        <v>#REF!</v>
      </c>
      <c r="AF214" s="87" t="e">
        <f t="shared" si="304"/>
        <v>#REF!</v>
      </c>
      <c r="AG214" s="87" t="e">
        <f t="shared" si="304"/>
        <v>#REF!</v>
      </c>
      <c r="AH214" s="87" t="e">
        <f t="shared" si="304"/>
        <v>#REF!</v>
      </c>
      <c r="AI214" s="87" t="e">
        <f t="shared" si="304"/>
        <v>#REF!</v>
      </c>
      <c r="AJ214" s="87" t="e">
        <f t="shared" si="304"/>
        <v>#REF!</v>
      </c>
      <c r="AK214" s="166" t="e">
        <f t="shared" si="304"/>
        <v>#REF!</v>
      </c>
      <c r="AL214" s="89" t="e">
        <f t="shared" si="304"/>
        <v>#REF!</v>
      </c>
      <c r="AP214" s="137"/>
      <c r="AQ214" s="137"/>
      <c r="AR214" s="137"/>
      <c r="AS214" s="137"/>
      <c r="AT214" s="137"/>
      <c r="AU214" s="137"/>
      <c r="AV214" s="137"/>
      <c r="AW214" s="137"/>
      <c r="AX214" s="137"/>
      <c r="AY214" s="137"/>
    </row>
    <row r="215" spans="1:51" ht="23.4" x14ac:dyDescent="0.25">
      <c r="A215" s="56" t="e">
        <f t="shared" si="272"/>
        <v>#REF!</v>
      </c>
      <c r="B215" s="54" t="e">
        <f t="shared" si="252"/>
        <v>#REF!</v>
      </c>
      <c r="C215" s="54" t="e">
        <f t="shared" si="253"/>
        <v>#REF!</v>
      </c>
      <c r="D215" s="54" t="e">
        <f t="shared" si="274"/>
        <v>#REF!</v>
      </c>
      <c r="E215" s="57">
        <f t="shared" ca="1" si="275"/>
        <v>45685.476077199077</v>
      </c>
      <c r="F215" s="85"/>
      <c r="G215" s="99" t="s">
        <v>806</v>
      </c>
      <c r="H215" s="99"/>
      <c r="I215" s="99"/>
      <c r="J215" s="99"/>
      <c r="K215" s="99"/>
      <c r="L215" s="99"/>
      <c r="M215" s="99"/>
      <c r="N215" s="99"/>
      <c r="O215" s="141"/>
      <c r="P215" s="142"/>
      <c r="Q215" s="143"/>
      <c r="R215" s="142"/>
      <c r="S215" s="104"/>
      <c r="T215" s="104"/>
      <c r="U215" s="104"/>
      <c r="V215" s="104"/>
      <c r="W215" s="104"/>
      <c r="X215" s="64"/>
      <c r="Y215" s="147" t="s">
        <v>807</v>
      </c>
      <c r="Z215" s="71"/>
      <c r="AA215" s="87" t="e">
        <f t="shared" ref="AA215:AK215" si="305">AA214</f>
        <v>#REF!</v>
      </c>
      <c r="AB215" s="87" t="e">
        <f t="shared" si="305"/>
        <v>#REF!</v>
      </c>
      <c r="AC215" s="87" t="e">
        <f t="shared" si="305"/>
        <v>#REF!</v>
      </c>
      <c r="AD215" s="87" t="e">
        <f t="shared" si="305"/>
        <v>#REF!</v>
      </c>
      <c r="AE215" s="87" t="e">
        <f t="shared" si="305"/>
        <v>#REF!</v>
      </c>
      <c r="AF215" s="87" t="e">
        <f t="shared" si="305"/>
        <v>#REF!</v>
      </c>
      <c r="AG215" s="87" t="e">
        <f t="shared" si="305"/>
        <v>#REF!</v>
      </c>
      <c r="AH215" s="87" t="e">
        <f t="shared" si="305"/>
        <v>#REF!</v>
      </c>
      <c r="AI215" s="87" t="e">
        <f t="shared" si="305"/>
        <v>#REF!</v>
      </c>
      <c r="AJ215" s="87" t="e">
        <f t="shared" si="305"/>
        <v>#REF!</v>
      </c>
      <c r="AK215" s="166" t="e">
        <f t="shared" si="305"/>
        <v>#REF!</v>
      </c>
      <c r="AL215" s="89" t="e">
        <f t="shared" si="304"/>
        <v>#REF!</v>
      </c>
      <c r="AP215" s="137"/>
      <c r="AQ215" s="137"/>
      <c r="AR215" s="137"/>
      <c r="AS215" s="137"/>
      <c r="AT215" s="137"/>
      <c r="AU215" s="137"/>
      <c r="AV215" s="137"/>
      <c r="AW215" s="137"/>
      <c r="AX215" s="137"/>
      <c r="AY215" s="137"/>
    </row>
    <row r="216" spans="1:51" x14ac:dyDescent="0.25">
      <c r="A216" s="56" t="e">
        <f t="shared" si="272"/>
        <v>#REF!</v>
      </c>
      <c r="B216" s="54" t="e">
        <f t="shared" si="252"/>
        <v>#REF!</v>
      </c>
      <c r="C216" s="54" t="e">
        <f t="shared" si="253"/>
        <v>#REF!</v>
      </c>
      <c r="D216" s="54" t="e">
        <f t="shared" si="274"/>
        <v>#REF!</v>
      </c>
      <c r="E216" s="57">
        <f t="shared" ca="1" si="275"/>
        <v>45685.476077199077</v>
      </c>
      <c r="F216" s="85"/>
      <c r="G216" s="179" t="s">
        <v>188</v>
      </c>
      <c r="H216" s="180"/>
      <c r="I216" s="180"/>
      <c r="J216" s="180"/>
      <c r="K216" s="180"/>
      <c r="L216" s="180"/>
      <c r="M216" s="180"/>
      <c r="N216" s="180"/>
      <c r="O216" s="129"/>
      <c r="P216" s="124"/>
      <c r="Q216" s="130" t="s">
        <v>808</v>
      </c>
      <c r="R216" s="131"/>
      <c r="S216" s="132" t="s">
        <v>809</v>
      </c>
      <c r="T216" s="132"/>
      <c r="U216" s="132"/>
      <c r="V216" s="132"/>
      <c r="W216" s="132" t="s">
        <v>810</v>
      </c>
      <c r="X216" s="132"/>
      <c r="Y216" s="132" t="s">
        <v>809</v>
      </c>
      <c r="Z216" s="75"/>
      <c r="AA216" s="87" t="e">
        <f t="shared" ref="AA216:AK216" si="306">AA215</f>
        <v>#REF!</v>
      </c>
      <c r="AB216" s="87" t="e">
        <f t="shared" si="306"/>
        <v>#REF!</v>
      </c>
      <c r="AC216" s="87" t="e">
        <f t="shared" si="306"/>
        <v>#REF!</v>
      </c>
      <c r="AD216" s="87" t="e">
        <f t="shared" si="306"/>
        <v>#REF!</v>
      </c>
      <c r="AE216" s="87" t="e">
        <f t="shared" si="306"/>
        <v>#REF!</v>
      </c>
      <c r="AF216" s="87" t="e">
        <f t="shared" si="306"/>
        <v>#REF!</v>
      </c>
      <c r="AG216" s="87" t="e">
        <f t="shared" si="306"/>
        <v>#REF!</v>
      </c>
      <c r="AH216" s="87" t="e">
        <f t="shared" si="306"/>
        <v>#REF!</v>
      </c>
      <c r="AI216" s="87" t="e">
        <f t="shared" si="306"/>
        <v>#REF!</v>
      </c>
      <c r="AJ216" s="87" t="e">
        <f t="shared" si="306"/>
        <v>#REF!</v>
      </c>
      <c r="AK216" s="166" t="e">
        <f t="shared" si="306"/>
        <v>#REF!</v>
      </c>
      <c r="AL216" s="89" t="e">
        <f t="shared" si="304"/>
        <v>#REF!</v>
      </c>
      <c r="AP216" s="137"/>
      <c r="AQ216" s="137"/>
      <c r="AR216" s="137"/>
      <c r="AS216" s="137"/>
      <c r="AT216" s="137"/>
      <c r="AU216" s="137"/>
      <c r="AV216" s="137"/>
      <c r="AW216" s="137"/>
      <c r="AX216" s="137"/>
      <c r="AY216" s="137"/>
    </row>
    <row r="217" spans="1:51" ht="36" x14ac:dyDescent="0.3">
      <c r="A217" s="56"/>
      <c r="B217" s="54"/>
      <c r="C217" s="54"/>
      <c r="D217" s="54"/>
      <c r="E217" s="57"/>
      <c r="F217" s="85"/>
      <c r="G217" s="33"/>
      <c r="H217" s="65"/>
      <c r="I217" s="58"/>
      <c r="J217" s="162"/>
      <c r="K217" s="11"/>
      <c r="L217" s="11"/>
      <c r="M217" s="11"/>
      <c r="N217" s="11"/>
      <c r="O217" s="186" t="s">
        <v>848</v>
      </c>
      <c r="P217" s="187" t="s">
        <v>811</v>
      </c>
      <c r="Q217" s="196" t="s">
        <v>812</v>
      </c>
      <c r="R217" s="192"/>
      <c r="S217" s="91">
        <v>1</v>
      </c>
      <c r="T217" s="132"/>
      <c r="U217" s="132"/>
      <c r="V217" s="75"/>
      <c r="W217" s="96"/>
      <c r="X217" s="32"/>
      <c r="Y217" s="91">
        <v>0.9</v>
      </c>
      <c r="Z217" s="59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166"/>
      <c r="AL217" s="89"/>
      <c r="AP217" s="137"/>
      <c r="AQ217" s="137"/>
      <c r="AR217" s="137"/>
      <c r="AS217" s="137"/>
      <c r="AT217" s="137"/>
      <c r="AU217" s="137"/>
      <c r="AV217" s="137"/>
      <c r="AW217" s="137"/>
      <c r="AX217" s="137"/>
      <c r="AY217" s="137"/>
    </row>
    <row r="218" spans="1:51" ht="36" x14ac:dyDescent="0.3">
      <c r="A218" s="56"/>
      <c r="B218" s="54"/>
      <c r="C218" s="54"/>
      <c r="D218" s="54"/>
      <c r="E218" s="57"/>
      <c r="F218" s="85"/>
      <c r="G218" s="33"/>
      <c r="H218" s="65"/>
      <c r="I218" s="58"/>
      <c r="J218" s="162"/>
      <c r="K218" s="11"/>
      <c r="L218" s="11"/>
      <c r="M218" s="11"/>
      <c r="N218" s="11"/>
      <c r="O218" s="186" t="s">
        <v>849</v>
      </c>
      <c r="P218" s="187" t="s">
        <v>811</v>
      </c>
      <c r="Q218" s="196" t="s">
        <v>812</v>
      </c>
      <c r="R218" s="192"/>
      <c r="S218" s="91">
        <v>2</v>
      </c>
      <c r="T218" s="132"/>
      <c r="U218" s="132"/>
      <c r="V218" s="75"/>
      <c r="W218" s="96"/>
      <c r="X218" s="32"/>
      <c r="Y218" s="91">
        <v>1.35</v>
      </c>
      <c r="Z218" s="59"/>
      <c r="AA218" s="87"/>
      <c r="AB218" s="87"/>
      <c r="AC218" s="87"/>
      <c r="AD218" s="87"/>
      <c r="AE218" s="87"/>
      <c r="AF218" s="87"/>
      <c r="AG218" s="87"/>
      <c r="AH218" s="87"/>
      <c r="AI218" s="87"/>
      <c r="AJ218" s="87"/>
      <c r="AK218" s="166"/>
      <c r="AL218" s="89"/>
      <c r="AP218" s="137"/>
      <c r="AQ218" s="137"/>
      <c r="AR218" s="137"/>
      <c r="AS218" s="137"/>
      <c r="AT218" s="137"/>
      <c r="AU218" s="137"/>
      <c r="AV218" s="137"/>
      <c r="AW218" s="137"/>
      <c r="AX218" s="137"/>
      <c r="AY218" s="137"/>
    </row>
    <row r="219" spans="1:51" x14ac:dyDescent="0.3">
      <c r="A219" s="56" t="e">
        <f>A216</f>
        <v>#REF!</v>
      </c>
      <c r="B219" s="54" t="e">
        <f>IF(A216&lt;&gt;A219,B216+1,B216)</f>
        <v>#REF!</v>
      </c>
      <c r="C219" s="54" t="e">
        <f t="shared" si="253"/>
        <v>#REF!</v>
      </c>
      <c r="D219" s="54" t="e">
        <f>D216</f>
        <v>#REF!</v>
      </c>
      <c r="E219" s="57">
        <f t="shared" ca="1" si="275"/>
        <v>45685.476077199077</v>
      </c>
      <c r="F219" s="85"/>
      <c r="G219" s="33"/>
      <c r="H219" s="65" t="str">
        <f t="shared" ref="H219:H234" si="307">IF(G219="","",G219)</f>
        <v/>
      </c>
      <c r="I219" s="58" t="str">
        <f t="shared" ref="I219:I234" si="308">IF(P219="accessories","Accessories","Plants")</f>
        <v>Accessories</v>
      </c>
      <c r="J219" s="162" t="s">
        <v>220</v>
      </c>
      <c r="K219" s="11"/>
      <c r="L219" s="11"/>
      <c r="M219" s="11"/>
      <c r="N219" s="11"/>
      <c r="O219" s="186" t="s">
        <v>813</v>
      </c>
      <c r="P219" s="187" t="s">
        <v>811</v>
      </c>
      <c r="Q219" s="196" t="s">
        <v>814</v>
      </c>
      <c r="R219" s="192"/>
      <c r="S219" s="91">
        <v>1.3</v>
      </c>
      <c r="T219" s="132"/>
      <c r="U219" s="132"/>
      <c r="V219" s="75"/>
      <c r="W219" s="96" t="str">
        <f>IF(G219="","",G219*S219)</f>
        <v/>
      </c>
      <c r="X219" s="32"/>
      <c r="Y219" s="91">
        <v>1.1499999999999999</v>
      </c>
      <c r="Z219" s="59"/>
      <c r="AA219" s="87" t="e">
        <f t="shared" ref="AA219:AK219" si="309">AA216</f>
        <v>#REF!</v>
      </c>
      <c r="AB219" s="87" t="e">
        <f t="shared" si="309"/>
        <v>#REF!</v>
      </c>
      <c r="AC219" s="87" t="e">
        <f t="shared" si="309"/>
        <v>#REF!</v>
      </c>
      <c r="AD219" s="87" t="e">
        <f t="shared" si="309"/>
        <v>#REF!</v>
      </c>
      <c r="AE219" s="87" t="e">
        <f t="shared" si="309"/>
        <v>#REF!</v>
      </c>
      <c r="AF219" s="87" t="e">
        <f t="shared" si="309"/>
        <v>#REF!</v>
      </c>
      <c r="AG219" s="87" t="e">
        <f t="shared" si="309"/>
        <v>#REF!</v>
      </c>
      <c r="AH219" s="87" t="e">
        <f t="shared" si="309"/>
        <v>#REF!</v>
      </c>
      <c r="AI219" s="87" t="e">
        <f t="shared" si="309"/>
        <v>#REF!</v>
      </c>
      <c r="AJ219" s="87" t="e">
        <f t="shared" si="309"/>
        <v>#REF!</v>
      </c>
      <c r="AK219" s="166" t="e">
        <f t="shared" si="309"/>
        <v>#REF!</v>
      </c>
      <c r="AL219" s="89" t="e">
        <f>AL216</f>
        <v>#REF!</v>
      </c>
      <c r="AP219" s="137"/>
      <c r="AQ219" s="137"/>
      <c r="AR219" s="137"/>
      <c r="AS219" s="137"/>
      <c r="AT219" s="137"/>
      <c r="AU219" s="137"/>
      <c r="AV219" s="137"/>
      <c r="AW219" s="137"/>
      <c r="AX219" s="137"/>
      <c r="AY219" s="137"/>
    </row>
    <row r="220" spans="1:51" x14ac:dyDescent="0.3">
      <c r="A220" s="56" t="e">
        <f t="shared" si="272"/>
        <v>#REF!</v>
      </c>
      <c r="B220" s="54" t="e">
        <f t="shared" si="252"/>
        <v>#REF!</v>
      </c>
      <c r="C220" s="54" t="e">
        <f t="shared" si="253"/>
        <v>#REF!</v>
      </c>
      <c r="D220" s="54" t="e">
        <f t="shared" si="274"/>
        <v>#REF!</v>
      </c>
      <c r="E220" s="57">
        <f t="shared" ca="1" si="275"/>
        <v>45685.476077199077</v>
      </c>
      <c r="F220" s="85"/>
      <c r="G220" s="33"/>
      <c r="H220" s="65" t="str">
        <f t="shared" si="307"/>
        <v/>
      </c>
      <c r="I220" s="58" t="str">
        <f t="shared" si="308"/>
        <v>Accessories</v>
      </c>
      <c r="J220" s="162" t="s">
        <v>220</v>
      </c>
      <c r="K220" s="11"/>
      <c r="L220" s="11"/>
      <c r="M220" s="11"/>
      <c r="N220" s="11"/>
      <c r="O220" s="186" t="s">
        <v>815</v>
      </c>
      <c r="P220" s="187" t="s">
        <v>811</v>
      </c>
      <c r="Q220" s="196" t="s">
        <v>816</v>
      </c>
      <c r="R220" s="192"/>
      <c r="S220" s="91">
        <v>2.2999999999999998</v>
      </c>
      <c r="T220" s="132"/>
      <c r="U220" s="132"/>
      <c r="V220" s="75"/>
      <c r="W220" s="96" t="str">
        <f t="shared" ref="W220:W231" si="310">IF(G220="","",G220*S220)</f>
        <v/>
      </c>
      <c r="X220" s="32"/>
      <c r="Y220" s="91">
        <v>2</v>
      </c>
      <c r="Z220" s="59"/>
      <c r="AA220" s="87" t="e">
        <f t="shared" ref="AA220:AK220" si="311">AA219</f>
        <v>#REF!</v>
      </c>
      <c r="AB220" s="87" t="e">
        <f t="shared" si="311"/>
        <v>#REF!</v>
      </c>
      <c r="AC220" s="87" t="e">
        <f t="shared" si="311"/>
        <v>#REF!</v>
      </c>
      <c r="AD220" s="87" t="e">
        <f t="shared" si="311"/>
        <v>#REF!</v>
      </c>
      <c r="AE220" s="87" t="e">
        <f t="shared" si="311"/>
        <v>#REF!</v>
      </c>
      <c r="AF220" s="87" t="e">
        <f t="shared" si="311"/>
        <v>#REF!</v>
      </c>
      <c r="AG220" s="87" t="e">
        <f t="shared" si="311"/>
        <v>#REF!</v>
      </c>
      <c r="AH220" s="87" t="e">
        <f t="shared" si="311"/>
        <v>#REF!</v>
      </c>
      <c r="AI220" s="87" t="e">
        <f t="shared" si="311"/>
        <v>#REF!</v>
      </c>
      <c r="AJ220" s="87" t="e">
        <f t="shared" si="311"/>
        <v>#REF!</v>
      </c>
      <c r="AK220" s="166" t="e">
        <f t="shared" si="311"/>
        <v>#REF!</v>
      </c>
      <c r="AL220" s="89" t="e">
        <f t="shared" si="304"/>
        <v>#REF!</v>
      </c>
      <c r="AP220" s="137"/>
      <c r="AQ220" s="137"/>
      <c r="AR220" s="137"/>
      <c r="AS220" s="137"/>
      <c r="AT220" s="137"/>
      <c r="AU220" s="137"/>
      <c r="AV220" s="137"/>
      <c r="AW220" s="137"/>
      <c r="AX220" s="137"/>
      <c r="AY220" s="137"/>
    </row>
    <row r="221" spans="1:51" hidden="1" x14ac:dyDescent="0.3">
      <c r="A221" s="56" t="e">
        <f>A220</f>
        <v>#REF!</v>
      </c>
      <c r="B221" s="54" t="e">
        <f>IF(A220&lt;&gt;A221,B220+1,B220)</f>
        <v>#REF!</v>
      </c>
      <c r="C221" s="54" t="e">
        <f>CONCATENATE(B221,"-",A221)</f>
        <v>#REF!</v>
      </c>
      <c r="D221" s="54" t="e">
        <f>D220</f>
        <v>#REF!</v>
      </c>
      <c r="E221" s="57">
        <f t="shared" ca="1" si="275"/>
        <v>45685.476077199077</v>
      </c>
      <c r="F221" s="85"/>
      <c r="G221" s="33"/>
      <c r="H221" s="65" t="str">
        <f t="shared" ref="H221" si="312">IF(G221="","",G221)</f>
        <v/>
      </c>
      <c r="I221" s="58" t="str">
        <f t="shared" ref="I221" si="313">IF(P221="accessories","Accessories","Plants")</f>
        <v>Accessories</v>
      </c>
      <c r="J221" s="162" t="s">
        <v>220</v>
      </c>
      <c r="K221" s="11"/>
      <c r="L221" s="11"/>
      <c r="M221" s="11"/>
      <c r="N221" s="11"/>
      <c r="O221" s="189" t="s">
        <v>817</v>
      </c>
      <c r="P221" s="187" t="s">
        <v>811</v>
      </c>
      <c r="Q221" s="196" t="s">
        <v>818</v>
      </c>
      <c r="R221" s="193"/>
      <c r="S221" s="93" t="s">
        <v>819</v>
      </c>
      <c r="T221" s="132"/>
      <c r="U221" s="132"/>
      <c r="V221" s="75"/>
      <c r="W221" s="96" t="str">
        <f>IF(G221="","","POA")</f>
        <v/>
      </c>
      <c r="X221" s="32"/>
      <c r="Y221" s="93" t="s">
        <v>819</v>
      </c>
      <c r="Z221" s="59"/>
      <c r="AA221" s="87" t="e">
        <f t="shared" ref="AA221:AL224" si="314">AA220</f>
        <v>#REF!</v>
      </c>
      <c r="AB221" s="87" t="e">
        <f t="shared" si="314"/>
        <v>#REF!</v>
      </c>
      <c r="AC221" s="87" t="e">
        <f t="shared" si="314"/>
        <v>#REF!</v>
      </c>
      <c r="AD221" s="87" t="e">
        <f t="shared" si="314"/>
        <v>#REF!</v>
      </c>
      <c r="AE221" s="87" t="e">
        <f t="shared" si="314"/>
        <v>#REF!</v>
      </c>
      <c r="AF221" s="87" t="e">
        <f t="shared" si="314"/>
        <v>#REF!</v>
      </c>
      <c r="AG221" s="87" t="e">
        <f t="shared" si="314"/>
        <v>#REF!</v>
      </c>
      <c r="AH221" s="87" t="e">
        <f t="shared" si="314"/>
        <v>#REF!</v>
      </c>
      <c r="AI221" s="87" t="e">
        <f t="shared" si="314"/>
        <v>#REF!</v>
      </c>
      <c r="AJ221" s="87" t="e">
        <f t="shared" si="314"/>
        <v>#REF!</v>
      </c>
      <c r="AK221" s="166" t="e">
        <f t="shared" si="314"/>
        <v>#REF!</v>
      </c>
      <c r="AL221" s="89" t="e">
        <f t="shared" si="314"/>
        <v>#REF!</v>
      </c>
      <c r="AP221" s="137"/>
      <c r="AQ221" s="137"/>
      <c r="AR221" s="137"/>
      <c r="AS221" s="137"/>
      <c r="AT221" s="137"/>
      <c r="AU221" s="137"/>
      <c r="AV221" s="137"/>
      <c r="AW221" s="137"/>
      <c r="AX221" s="137"/>
      <c r="AY221" s="137"/>
    </row>
    <row r="222" spans="1:51" hidden="1" x14ac:dyDescent="0.3">
      <c r="A222" s="56" t="e">
        <f>A221</f>
        <v>#REF!</v>
      </c>
      <c r="B222" s="54" t="e">
        <f>IF(A221&lt;&gt;A222,B221+1,B221)</f>
        <v>#REF!</v>
      </c>
      <c r="C222" s="54" t="e">
        <f>CONCATENATE(B222,"-",A222)</f>
        <v>#REF!</v>
      </c>
      <c r="D222" s="54" t="e">
        <f>D221</f>
        <v>#REF!</v>
      </c>
      <c r="E222" s="57">
        <f t="shared" ca="1" si="275"/>
        <v>45685.476077199077</v>
      </c>
      <c r="F222" s="85"/>
      <c r="G222" s="33"/>
      <c r="H222" s="65" t="str">
        <f>IF(G222="","",G222)</f>
        <v/>
      </c>
      <c r="I222" s="58" t="str">
        <f>IF(P222="accessories","Accessories","Plants")</f>
        <v>Accessories</v>
      </c>
      <c r="J222" s="162" t="s">
        <v>220</v>
      </c>
      <c r="K222" s="11"/>
      <c r="L222" s="11"/>
      <c r="M222" s="11"/>
      <c r="N222" s="11"/>
      <c r="O222" s="186" t="s">
        <v>820</v>
      </c>
      <c r="P222" s="187" t="s">
        <v>811</v>
      </c>
      <c r="Q222" s="196" t="s">
        <v>816</v>
      </c>
      <c r="R222" s="192"/>
      <c r="S222" s="91" t="s">
        <v>819</v>
      </c>
      <c r="T222" s="132"/>
      <c r="U222" s="132"/>
      <c r="V222" s="75"/>
      <c r="W222" s="96" t="str">
        <f>IF(G222="","","POA")</f>
        <v/>
      </c>
      <c r="X222" s="32"/>
      <c r="Y222" s="91" t="s">
        <v>819</v>
      </c>
      <c r="Z222" s="59"/>
      <c r="AA222" s="87" t="e">
        <f t="shared" si="314"/>
        <v>#REF!</v>
      </c>
      <c r="AB222" s="87" t="e">
        <f t="shared" si="314"/>
        <v>#REF!</v>
      </c>
      <c r="AC222" s="87" t="e">
        <f t="shared" si="314"/>
        <v>#REF!</v>
      </c>
      <c r="AD222" s="87" t="e">
        <f t="shared" si="314"/>
        <v>#REF!</v>
      </c>
      <c r="AE222" s="87" t="e">
        <f t="shared" si="314"/>
        <v>#REF!</v>
      </c>
      <c r="AF222" s="87" t="e">
        <f t="shared" si="314"/>
        <v>#REF!</v>
      </c>
      <c r="AG222" s="87" t="e">
        <f t="shared" si="314"/>
        <v>#REF!</v>
      </c>
      <c r="AH222" s="87" t="e">
        <f t="shared" si="314"/>
        <v>#REF!</v>
      </c>
      <c r="AI222" s="87" t="e">
        <f t="shared" si="314"/>
        <v>#REF!</v>
      </c>
      <c r="AJ222" s="87" t="e">
        <f t="shared" si="314"/>
        <v>#REF!</v>
      </c>
      <c r="AK222" s="166" t="e">
        <f t="shared" si="314"/>
        <v>#REF!</v>
      </c>
      <c r="AL222" s="89" t="e">
        <f t="shared" si="314"/>
        <v>#REF!</v>
      </c>
      <c r="AP222" s="137"/>
      <c r="AQ222" s="137"/>
      <c r="AR222" s="137"/>
      <c r="AS222" s="137"/>
      <c r="AT222" s="137"/>
      <c r="AU222" s="137"/>
      <c r="AV222" s="137"/>
      <c r="AW222" s="137"/>
      <c r="AX222" s="137"/>
      <c r="AY222" s="137"/>
    </row>
    <row r="223" spans="1:51" x14ac:dyDescent="0.3">
      <c r="A223" s="56" t="e">
        <f>A222</f>
        <v>#REF!</v>
      </c>
      <c r="B223" s="54" t="e">
        <f>IF(A222&lt;&gt;A223,B222+1,B222)</f>
        <v>#REF!</v>
      </c>
      <c r="C223" s="54" t="e">
        <f>CONCATENATE(B223,"-",A223)</f>
        <v>#REF!</v>
      </c>
      <c r="D223" s="54" t="e">
        <f>D222</f>
        <v>#REF!</v>
      </c>
      <c r="E223" s="57">
        <f t="shared" ca="1" si="275"/>
        <v>45685.476077199077</v>
      </c>
      <c r="F223" s="85"/>
      <c r="G223" s="33"/>
      <c r="H223" s="65" t="str">
        <f>IF(G223="","",G223)</f>
        <v/>
      </c>
      <c r="I223" s="58" t="str">
        <f>IF(P223="accessories","Accessories","Plants")</f>
        <v>Accessories</v>
      </c>
      <c r="J223" s="162" t="s">
        <v>220</v>
      </c>
      <c r="K223" s="11"/>
      <c r="L223" s="11"/>
      <c r="M223" s="11"/>
      <c r="N223" s="11"/>
      <c r="O223" s="186" t="s">
        <v>821</v>
      </c>
      <c r="P223" s="187" t="s">
        <v>811</v>
      </c>
      <c r="Q223" s="196" t="s">
        <v>812</v>
      </c>
      <c r="R223" s="192"/>
      <c r="S223" s="91">
        <v>0.35</v>
      </c>
      <c r="T223" s="132"/>
      <c r="U223" s="132"/>
      <c r="V223" s="75"/>
      <c r="W223" s="96" t="str">
        <f>IF(G223="","",G223*S223)</f>
        <v/>
      </c>
      <c r="X223" s="32"/>
      <c r="Y223" s="91">
        <v>0.25</v>
      </c>
      <c r="AA223" s="87" t="e">
        <f t="shared" si="314"/>
        <v>#REF!</v>
      </c>
      <c r="AB223" s="87" t="e">
        <f t="shared" si="314"/>
        <v>#REF!</v>
      </c>
      <c r="AC223" s="87" t="e">
        <f t="shared" si="314"/>
        <v>#REF!</v>
      </c>
      <c r="AD223" s="87" t="e">
        <f t="shared" si="314"/>
        <v>#REF!</v>
      </c>
      <c r="AE223" s="87" t="e">
        <f t="shared" si="314"/>
        <v>#REF!</v>
      </c>
      <c r="AF223" s="87" t="e">
        <f t="shared" si="314"/>
        <v>#REF!</v>
      </c>
      <c r="AG223" s="87" t="e">
        <f t="shared" si="314"/>
        <v>#REF!</v>
      </c>
      <c r="AH223" s="87" t="e">
        <f t="shared" si="314"/>
        <v>#REF!</v>
      </c>
      <c r="AI223" s="87" t="e">
        <f t="shared" si="314"/>
        <v>#REF!</v>
      </c>
      <c r="AJ223" s="87" t="e">
        <f t="shared" si="314"/>
        <v>#REF!</v>
      </c>
      <c r="AK223" s="166" t="e">
        <f t="shared" si="314"/>
        <v>#REF!</v>
      </c>
      <c r="AL223" s="89" t="e">
        <f t="shared" si="314"/>
        <v>#REF!</v>
      </c>
      <c r="AP223" s="137"/>
      <c r="AQ223" s="137"/>
      <c r="AR223" s="137"/>
      <c r="AS223" s="137"/>
      <c r="AT223" s="137"/>
      <c r="AU223" s="137"/>
      <c r="AV223" s="137"/>
      <c r="AW223" s="137"/>
      <c r="AX223" s="137"/>
      <c r="AY223" s="137"/>
    </row>
    <row r="224" spans="1:51" x14ac:dyDescent="0.25">
      <c r="A224" s="56" t="e">
        <f>A223</f>
        <v>#REF!</v>
      </c>
      <c r="B224" s="54" t="e">
        <f>IF(A223&lt;&gt;A224,B223+1,B223)</f>
        <v>#REF!</v>
      </c>
      <c r="C224" s="54" t="e">
        <f t="shared" si="253"/>
        <v>#REF!</v>
      </c>
      <c r="D224" s="54" t="e">
        <f>D223</f>
        <v>#REF!</v>
      </c>
      <c r="E224" s="57">
        <f t="shared" ca="1" si="275"/>
        <v>45685.476077199077</v>
      </c>
      <c r="F224" s="85"/>
      <c r="G224" s="33"/>
      <c r="H224" s="65" t="str">
        <f t="shared" si="307"/>
        <v/>
      </c>
      <c r="I224" s="58" t="str">
        <f t="shared" si="308"/>
        <v>Accessories</v>
      </c>
      <c r="J224" s="162" t="s">
        <v>220</v>
      </c>
      <c r="K224" s="11"/>
      <c r="L224" s="11"/>
      <c r="M224" s="11"/>
      <c r="N224" s="11"/>
      <c r="O224" s="186" t="s">
        <v>822</v>
      </c>
      <c r="P224" s="187" t="s">
        <v>811</v>
      </c>
      <c r="Q224" s="190" t="s">
        <v>823</v>
      </c>
      <c r="R224" s="194"/>
      <c r="S224" s="76">
        <v>4</v>
      </c>
      <c r="T224" s="132"/>
      <c r="U224" s="132"/>
      <c r="V224" s="75"/>
      <c r="W224" s="96" t="str">
        <f t="shared" si="310"/>
        <v/>
      </c>
      <c r="X224" s="32"/>
      <c r="Y224" s="76">
        <v>4</v>
      </c>
      <c r="AA224" s="87" t="e">
        <f t="shared" si="314"/>
        <v>#REF!</v>
      </c>
      <c r="AB224" s="87" t="e">
        <f t="shared" si="314"/>
        <v>#REF!</v>
      </c>
      <c r="AC224" s="87" t="e">
        <f t="shared" si="314"/>
        <v>#REF!</v>
      </c>
      <c r="AD224" s="87" t="e">
        <f t="shared" si="314"/>
        <v>#REF!</v>
      </c>
      <c r="AE224" s="87" t="e">
        <f t="shared" si="314"/>
        <v>#REF!</v>
      </c>
      <c r="AF224" s="87" t="e">
        <f t="shared" si="314"/>
        <v>#REF!</v>
      </c>
      <c r="AG224" s="87" t="e">
        <f t="shared" si="314"/>
        <v>#REF!</v>
      </c>
      <c r="AH224" s="87" t="e">
        <f t="shared" si="314"/>
        <v>#REF!</v>
      </c>
      <c r="AI224" s="87" t="e">
        <f t="shared" si="314"/>
        <v>#REF!</v>
      </c>
      <c r="AJ224" s="87" t="e">
        <f t="shared" si="314"/>
        <v>#REF!</v>
      </c>
      <c r="AK224" s="166" t="e">
        <f t="shared" si="314"/>
        <v>#REF!</v>
      </c>
      <c r="AL224" s="89" t="e">
        <f t="shared" si="314"/>
        <v>#REF!</v>
      </c>
      <c r="AP224" s="137"/>
      <c r="AQ224" s="137"/>
      <c r="AR224" s="137"/>
      <c r="AS224" s="137"/>
      <c r="AT224" s="137"/>
      <c r="AU224" s="137"/>
      <c r="AV224" s="137"/>
      <c r="AW224" s="137"/>
      <c r="AX224" s="137"/>
      <c r="AY224" s="137"/>
    </row>
    <row r="225" spans="1:51" ht="36" hidden="1" x14ac:dyDescent="0.25">
      <c r="A225" s="56" t="e">
        <f>A224</f>
        <v>#REF!</v>
      </c>
      <c r="B225" s="54" t="e">
        <f>IF(A224&lt;&gt;A225,B224+1,B224)</f>
        <v>#REF!</v>
      </c>
      <c r="C225" s="54" t="e">
        <f t="shared" si="253"/>
        <v>#REF!</v>
      </c>
      <c r="D225" s="54" t="e">
        <f>D224</f>
        <v>#REF!</v>
      </c>
      <c r="E225" s="57">
        <f t="shared" ca="1" si="275"/>
        <v>45685.476077199077</v>
      </c>
      <c r="F225" s="85"/>
      <c r="G225" s="33"/>
      <c r="H225" s="65" t="str">
        <f t="shared" si="307"/>
        <v/>
      </c>
      <c r="I225" s="58" t="str">
        <f t="shared" si="308"/>
        <v>Accessories</v>
      </c>
      <c r="J225" s="162" t="s">
        <v>220</v>
      </c>
      <c r="K225" s="11"/>
      <c r="L225" s="11"/>
      <c r="M225" s="11"/>
      <c r="N225" s="11"/>
      <c r="O225" s="186" t="s">
        <v>824</v>
      </c>
      <c r="P225" s="187" t="s">
        <v>811</v>
      </c>
      <c r="Q225" s="190" t="s">
        <v>825</v>
      </c>
      <c r="R225" s="194"/>
      <c r="S225" s="76" t="s">
        <v>819</v>
      </c>
      <c r="T225" s="132"/>
      <c r="U225" s="132"/>
      <c r="V225" s="75"/>
      <c r="W225" s="96" t="str">
        <f>IF(G225="","","POA")</f>
        <v/>
      </c>
      <c r="X225" s="32"/>
      <c r="Y225" s="76" t="s">
        <v>819</v>
      </c>
      <c r="AA225" s="87" t="e">
        <f t="shared" ref="AA225:AK225" si="315">AA224</f>
        <v>#REF!</v>
      </c>
      <c r="AB225" s="87" t="e">
        <f t="shared" si="315"/>
        <v>#REF!</v>
      </c>
      <c r="AC225" s="87" t="e">
        <f t="shared" si="315"/>
        <v>#REF!</v>
      </c>
      <c r="AD225" s="87" t="e">
        <f t="shared" si="315"/>
        <v>#REF!</v>
      </c>
      <c r="AE225" s="87" t="e">
        <f t="shared" si="315"/>
        <v>#REF!</v>
      </c>
      <c r="AF225" s="87" t="e">
        <f t="shared" si="315"/>
        <v>#REF!</v>
      </c>
      <c r="AG225" s="87" t="e">
        <f t="shared" si="315"/>
        <v>#REF!</v>
      </c>
      <c r="AH225" s="87" t="e">
        <f t="shared" si="315"/>
        <v>#REF!</v>
      </c>
      <c r="AI225" s="87" t="e">
        <f t="shared" si="315"/>
        <v>#REF!</v>
      </c>
      <c r="AJ225" s="87" t="e">
        <f t="shared" si="315"/>
        <v>#REF!</v>
      </c>
      <c r="AK225" s="166" t="e">
        <f t="shared" si="315"/>
        <v>#REF!</v>
      </c>
      <c r="AL225" s="89" t="e">
        <f>AL224</f>
        <v>#REF!</v>
      </c>
      <c r="AP225" s="137"/>
      <c r="AQ225" s="137"/>
      <c r="AR225" s="137"/>
      <c r="AS225" s="137"/>
      <c r="AT225" s="137"/>
      <c r="AU225" s="137"/>
      <c r="AV225" s="137"/>
      <c r="AW225" s="137"/>
      <c r="AX225" s="137"/>
      <c r="AY225" s="137"/>
    </row>
    <row r="226" spans="1:51" hidden="1" x14ac:dyDescent="0.25">
      <c r="A226" s="56" t="e">
        <f t="shared" si="272"/>
        <v>#REF!</v>
      </c>
      <c r="B226" s="54" t="e">
        <f t="shared" si="252"/>
        <v>#REF!</v>
      </c>
      <c r="C226" s="54" t="e">
        <f t="shared" si="253"/>
        <v>#REF!</v>
      </c>
      <c r="D226" s="54" t="e">
        <f t="shared" si="274"/>
        <v>#REF!</v>
      </c>
      <c r="E226" s="57">
        <f t="shared" ca="1" si="275"/>
        <v>45685.476077199077</v>
      </c>
      <c r="F226" s="85"/>
      <c r="G226" s="33"/>
      <c r="H226" s="65" t="str">
        <f t="shared" si="307"/>
        <v/>
      </c>
      <c r="I226" s="58" t="str">
        <f t="shared" si="308"/>
        <v>Accessories</v>
      </c>
      <c r="J226" s="162" t="s">
        <v>220</v>
      </c>
      <c r="K226" s="11"/>
      <c r="L226" s="11"/>
      <c r="M226" s="11"/>
      <c r="N226" s="11"/>
      <c r="O226" s="186" t="s">
        <v>826</v>
      </c>
      <c r="P226" s="187" t="s">
        <v>811</v>
      </c>
      <c r="Q226" s="190" t="s">
        <v>827</v>
      </c>
      <c r="R226" s="194"/>
      <c r="S226" s="76" t="s">
        <v>819</v>
      </c>
      <c r="T226" s="132"/>
      <c r="U226" s="132"/>
      <c r="V226" s="75"/>
      <c r="W226" s="96" t="str">
        <f>IF(G226="","","POA")</f>
        <v/>
      </c>
      <c r="X226" s="32"/>
      <c r="Y226" s="76" t="s">
        <v>819</v>
      </c>
      <c r="AA226" s="87" t="e">
        <f t="shared" ref="AA226:AK226" si="316">AA225</f>
        <v>#REF!</v>
      </c>
      <c r="AB226" s="87" t="e">
        <f t="shared" si="316"/>
        <v>#REF!</v>
      </c>
      <c r="AC226" s="87" t="e">
        <f t="shared" si="316"/>
        <v>#REF!</v>
      </c>
      <c r="AD226" s="87" t="e">
        <f t="shared" si="316"/>
        <v>#REF!</v>
      </c>
      <c r="AE226" s="87" t="e">
        <f t="shared" si="316"/>
        <v>#REF!</v>
      </c>
      <c r="AF226" s="87" t="e">
        <f t="shared" si="316"/>
        <v>#REF!</v>
      </c>
      <c r="AG226" s="87" t="e">
        <f t="shared" si="316"/>
        <v>#REF!</v>
      </c>
      <c r="AH226" s="87" t="e">
        <f t="shared" si="316"/>
        <v>#REF!</v>
      </c>
      <c r="AI226" s="87" t="e">
        <f t="shared" si="316"/>
        <v>#REF!</v>
      </c>
      <c r="AJ226" s="87" t="e">
        <f t="shared" si="316"/>
        <v>#REF!</v>
      </c>
      <c r="AK226" s="166" t="e">
        <f t="shared" si="316"/>
        <v>#REF!</v>
      </c>
      <c r="AL226" s="89" t="e">
        <f t="shared" si="304"/>
        <v>#REF!</v>
      </c>
      <c r="AP226" s="137"/>
      <c r="AQ226" s="137"/>
      <c r="AR226" s="137"/>
      <c r="AS226" s="137"/>
      <c r="AT226" s="137"/>
      <c r="AU226" s="137"/>
      <c r="AV226" s="137"/>
      <c r="AW226" s="137"/>
      <c r="AX226" s="137"/>
      <c r="AY226" s="137"/>
    </row>
    <row r="227" spans="1:51" hidden="1" x14ac:dyDescent="0.25">
      <c r="A227" s="56" t="e">
        <f t="shared" si="272"/>
        <v>#REF!</v>
      </c>
      <c r="B227" s="54" t="e">
        <f t="shared" si="252"/>
        <v>#REF!</v>
      </c>
      <c r="C227" s="54" t="e">
        <f t="shared" si="253"/>
        <v>#REF!</v>
      </c>
      <c r="D227" s="54" t="e">
        <f t="shared" si="274"/>
        <v>#REF!</v>
      </c>
      <c r="E227" s="57">
        <f t="shared" ca="1" si="275"/>
        <v>45685.476077199077</v>
      </c>
      <c r="F227" s="85"/>
      <c r="G227" s="33"/>
      <c r="H227" s="65" t="str">
        <f t="shared" si="307"/>
        <v/>
      </c>
      <c r="I227" s="58" t="str">
        <f t="shared" si="308"/>
        <v>Accessories</v>
      </c>
      <c r="J227" s="162" t="s">
        <v>220</v>
      </c>
      <c r="K227" s="11"/>
      <c r="L227" s="11"/>
      <c r="M227" s="11"/>
      <c r="N227" s="11"/>
      <c r="O227" s="186" t="s">
        <v>828</v>
      </c>
      <c r="P227" s="187" t="s">
        <v>811</v>
      </c>
      <c r="Q227" s="188" t="s">
        <v>829</v>
      </c>
      <c r="R227" s="192"/>
      <c r="S227" s="51" t="s">
        <v>830</v>
      </c>
      <c r="T227" s="132"/>
      <c r="U227" s="132"/>
      <c r="V227" s="75"/>
      <c r="W227" s="96" t="str">
        <f>IF(G227="","","POA")</f>
        <v/>
      </c>
      <c r="X227" s="75"/>
      <c r="Y227" s="51" t="s">
        <v>830</v>
      </c>
      <c r="AA227" s="87" t="e">
        <f t="shared" ref="AA227:AK227" si="317">AA226</f>
        <v>#REF!</v>
      </c>
      <c r="AB227" s="87" t="e">
        <f t="shared" si="317"/>
        <v>#REF!</v>
      </c>
      <c r="AC227" s="87" t="e">
        <f t="shared" si="317"/>
        <v>#REF!</v>
      </c>
      <c r="AD227" s="87" t="e">
        <f t="shared" si="317"/>
        <v>#REF!</v>
      </c>
      <c r="AE227" s="87" t="e">
        <f t="shared" si="317"/>
        <v>#REF!</v>
      </c>
      <c r="AF227" s="87" t="e">
        <f t="shared" si="317"/>
        <v>#REF!</v>
      </c>
      <c r="AG227" s="87" t="e">
        <f t="shared" si="317"/>
        <v>#REF!</v>
      </c>
      <c r="AH227" s="87" t="e">
        <f t="shared" si="317"/>
        <v>#REF!</v>
      </c>
      <c r="AI227" s="87" t="e">
        <f t="shared" si="317"/>
        <v>#REF!</v>
      </c>
      <c r="AJ227" s="87" t="e">
        <f t="shared" si="317"/>
        <v>#REF!</v>
      </c>
      <c r="AK227" s="166" t="e">
        <f t="shared" si="317"/>
        <v>#REF!</v>
      </c>
      <c r="AL227" s="89" t="e">
        <f t="shared" si="304"/>
        <v>#REF!</v>
      </c>
      <c r="AP227" s="137"/>
      <c r="AQ227" s="137"/>
      <c r="AR227" s="137"/>
      <c r="AS227" s="137"/>
      <c r="AT227" s="137"/>
      <c r="AU227" s="137"/>
      <c r="AV227" s="137"/>
      <c r="AW227" s="137"/>
      <c r="AX227" s="137"/>
      <c r="AY227" s="137"/>
    </row>
    <row r="228" spans="1:51" ht="36" x14ac:dyDescent="0.25">
      <c r="A228" s="56"/>
      <c r="B228" s="54"/>
      <c r="C228" s="54"/>
      <c r="D228" s="54"/>
      <c r="E228" s="57"/>
      <c r="F228" s="85"/>
      <c r="G228" s="33"/>
      <c r="H228" s="65"/>
      <c r="I228" s="58"/>
      <c r="J228" s="162"/>
      <c r="K228" s="11"/>
      <c r="L228" s="11"/>
      <c r="M228" s="11"/>
      <c r="N228" s="11"/>
      <c r="O228" s="198" t="s">
        <v>831</v>
      </c>
      <c r="P228" s="187" t="s">
        <v>811</v>
      </c>
      <c r="Q228" s="190" t="s">
        <v>832</v>
      </c>
      <c r="R228" s="192"/>
      <c r="S228" s="91">
        <v>2.4</v>
      </c>
      <c r="T228" s="132"/>
      <c r="U228" s="132"/>
      <c r="V228" s="75"/>
      <c r="W228" s="96" t="str">
        <f t="shared" si="310"/>
        <v/>
      </c>
      <c r="X228" s="75"/>
      <c r="Y228" s="91">
        <v>2.4</v>
      </c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166"/>
      <c r="AL228" s="89"/>
      <c r="AP228" s="137"/>
      <c r="AQ228" s="137"/>
      <c r="AR228" s="137"/>
      <c r="AS228" s="137"/>
      <c r="AT228" s="137"/>
      <c r="AU228" s="137"/>
      <c r="AV228" s="137"/>
      <c r="AW228" s="137"/>
      <c r="AX228" s="137"/>
      <c r="AY228" s="137"/>
    </row>
    <row r="229" spans="1:51" ht="36" x14ac:dyDescent="0.25">
      <c r="A229" s="56"/>
      <c r="B229" s="54"/>
      <c r="C229" s="54"/>
      <c r="D229" s="54"/>
      <c r="E229" s="57"/>
      <c r="F229" s="85"/>
      <c r="G229" s="33"/>
      <c r="H229" s="65"/>
      <c r="I229" s="58"/>
      <c r="J229" s="162"/>
      <c r="K229" s="11"/>
      <c r="L229" s="11"/>
      <c r="M229" s="11"/>
      <c r="N229" s="11"/>
      <c r="O229" s="242" t="s">
        <v>833</v>
      </c>
      <c r="P229" s="197" t="s">
        <v>811</v>
      </c>
      <c r="Q229" s="236" t="s">
        <v>834</v>
      </c>
      <c r="R229" s="192"/>
      <c r="S229" s="91">
        <v>3</v>
      </c>
      <c r="T229" s="132"/>
      <c r="U229" s="132"/>
      <c r="V229" s="75"/>
      <c r="W229" s="96" t="str">
        <f t="shared" si="310"/>
        <v/>
      </c>
      <c r="X229" s="75"/>
      <c r="Y229" s="91">
        <v>3</v>
      </c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  <c r="AK229" s="166"/>
      <c r="AL229" s="89"/>
      <c r="AP229" s="137"/>
      <c r="AQ229" s="137"/>
      <c r="AR229" s="137"/>
      <c r="AS229" s="137"/>
      <c r="AT229" s="137"/>
      <c r="AU229" s="137"/>
      <c r="AV229" s="137"/>
      <c r="AW229" s="137"/>
      <c r="AX229" s="137"/>
      <c r="AY229" s="137"/>
    </row>
    <row r="230" spans="1:51" ht="36" hidden="1" x14ac:dyDescent="0.25">
      <c r="A230" s="56" t="e">
        <f>A227</f>
        <v>#REF!</v>
      </c>
      <c r="B230" s="54" t="e">
        <f>IF(A227&lt;&gt;A230,B227+1,B227)</f>
        <v>#REF!</v>
      </c>
      <c r="C230" s="54" t="e">
        <f t="shared" si="253"/>
        <v>#REF!</v>
      </c>
      <c r="D230" s="54" t="e">
        <f>D227</f>
        <v>#REF!</v>
      </c>
      <c r="E230" s="57">
        <f t="shared" ca="1" si="275"/>
        <v>45685.476077199077</v>
      </c>
      <c r="F230" s="85"/>
      <c r="G230" s="33"/>
      <c r="H230" s="65" t="str">
        <f t="shared" si="307"/>
        <v/>
      </c>
      <c r="I230" s="58" t="str">
        <f t="shared" si="308"/>
        <v>Accessories</v>
      </c>
      <c r="J230" s="162" t="s">
        <v>220</v>
      </c>
      <c r="K230" s="11"/>
      <c r="L230" s="11"/>
      <c r="M230" s="11"/>
      <c r="N230" s="11"/>
      <c r="O230" s="199" t="s">
        <v>835</v>
      </c>
      <c r="P230" s="187" t="s">
        <v>811</v>
      </c>
      <c r="Q230" s="191" t="s">
        <v>836</v>
      </c>
      <c r="R230" s="194"/>
      <c r="S230" s="76">
        <v>3</v>
      </c>
      <c r="T230" s="132"/>
      <c r="U230" s="132"/>
      <c r="V230" s="75"/>
      <c r="W230" s="96" t="str">
        <f t="shared" si="310"/>
        <v/>
      </c>
      <c r="X230" s="32"/>
      <c r="Y230" s="76">
        <v>3</v>
      </c>
      <c r="AA230" s="87" t="e">
        <f t="shared" ref="AA230:AK230" si="318">AA227</f>
        <v>#REF!</v>
      </c>
      <c r="AB230" s="87" t="e">
        <f t="shared" si="318"/>
        <v>#REF!</v>
      </c>
      <c r="AC230" s="87" t="e">
        <f t="shared" si="318"/>
        <v>#REF!</v>
      </c>
      <c r="AD230" s="87" t="e">
        <f t="shared" si="318"/>
        <v>#REF!</v>
      </c>
      <c r="AE230" s="87" t="e">
        <f t="shared" si="318"/>
        <v>#REF!</v>
      </c>
      <c r="AF230" s="87" t="e">
        <f t="shared" si="318"/>
        <v>#REF!</v>
      </c>
      <c r="AG230" s="87" t="e">
        <f t="shared" si="318"/>
        <v>#REF!</v>
      </c>
      <c r="AH230" s="87" t="e">
        <f t="shared" si="318"/>
        <v>#REF!</v>
      </c>
      <c r="AI230" s="87" t="e">
        <f t="shared" si="318"/>
        <v>#REF!</v>
      </c>
      <c r="AJ230" s="87" t="e">
        <f t="shared" si="318"/>
        <v>#REF!</v>
      </c>
      <c r="AK230" s="166" t="e">
        <f t="shared" si="318"/>
        <v>#REF!</v>
      </c>
      <c r="AL230" s="89" t="e">
        <f>AL227</f>
        <v>#REF!</v>
      </c>
      <c r="AP230" s="137"/>
      <c r="AQ230" s="137"/>
      <c r="AR230" s="137"/>
      <c r="AS230" s="137"/>
      <c r="AT230" s="137"/>
      <c r="AU230" s="137"/>
      <c r="AV230" s="137"/>
      <c r="AW230" s="137"/>
      <c r="AX230" s="137"/>
      <c r="AY230" s="137"/>
    </row>
    <row r="231" spans="1:51" ht="40.5" customHeight="1" thickBot="1" x14ac:dyDescent="0.3">
      <c r="A231" s="56" t="e">
        <f t="shared" si="272"/>
        <v>#REF!</v>
      </c>
      <c r="B231" s="54" t="e">
        <f t="shared" si="252"/>
        <v>#REF!</v>
      </c>
      <c r="C231" s="54" t="e">
        <f t="shared" si="253"/>
        <v>#REF!</v>
      </c>
      <c r="D231" s="54" t="e">
        <f t="shared" si="274"/>
        <v>#REF!</v>
      </c>
      <c r="E231" s="57">
        <f t="shared" ca="1" si="275"/>
        <v>45685.476077199077</v>
      </c>
      <c r="F231" s="85"/>
      <c r="G231" s="33"/>
      <c r="H231" s="65" t="str">
        <f t="shared" si="307"/>
        <v/>
      </c>
      <c r="I231" s="58" t="str">
        <f t="shared" si="308"/>
        <v>Accessories</v>
      </c>
      <c r="J231" s="162" t="s">
        <v>220</v>
      </c>
      <c r="K231" s="11"/>
      <c r="L231" s="11"/>
      <c r="M231" s="11"/>
      <c r="N231" s="11"/>
      <c r="O231" s="186" t="s">
        <v>837</v>
      </c>
      <c r="P231" s="187" t="s">
        <v>811</v>
      </c>
      <c r="Q231" s="190" t="s">
        <v>838</v>
      </c>
      <c r="R231" s="194"/>
      <c r="S231" s="76">
        <v>1</v>
      </c>
      <c r="T231" s="132"/>
      <c r="U231" s="132"/>
      <c r="V231" s="75"/>
      <c r="W231" s="96" t="str">
        <f t="shared" si="310"/>
        <v/>
      </c>
      <c r="X231" s="32"/>
      <c r="Y231" s="76">
        <v>0.55000000000000004</v>
      </c>
      <c r="AA231" s="87" t="e">
        <f t="shared" ref="AA231:AK231" si="319">AA230</f>
        <v>#REF!</v>
      </c>
      <c r="AB231" s="87" t="e">
        <f t="shared" si="319"/>
        <v>#REF!</v>
      </c>
      <c r="AC231" s="87" t="e">
        <f t="shared" si="319"/>
        <v>#REF!</v>
      </c>
      <c r="AD231" s="87" t="e">
        <f t="shared" si="319"/>
        <v>#REF!</v>
      </c>
      <c r="AE231" s="87" t="e">
        <f t="shared" si="319"/>
        <v>#REF!</v>
      </c>
      <c r="AF231" s="87" t="e">
        <f t="shared" si="319"/>
        <v>#REF!</v>
      </c>
      <c r="AG231" s="87" t="e">
        <f t="shared" si="319"/>
        <v>#REF!</v>
      </c>
      <c r="AH231" s="87" t="e">
        <f t="shared" si="319"/>
        <v>#REF!</v>
      </c>
      <c r="AI231" s="87" t="e">
        <f t="shared" si="319"/>
        <v>#REF!</v>
      </c>
      <c r="AJ231" s="87" t="e">
        <f t="shared" si="319"/>
        <v>#REF!</v>
      </c>
      <c r="AK231" s="166" t="e">
        <f t="shared" si="319"/>
        <v>#REF!</v>
      </c>
      <c r="AL231" s="89" t="e">
        <f t="shared" si="304"/>
        <v>#REF!</v>
      </c>
      <c r="AP231" s="137"/>
      <c r="AQ231" s="137"/>
      <c r="AR231" s="137"/>
      <c r="AS231" s="137"/>
      <c r="AT231" s="137"/>
      <c r="AU231" s="137"/>
      <c r="AV231" s="137"/>
      <c r="AW231" s="137"/>
      <c r="AX231" s="137"/>
      <c r="AY231" s="137"/>
    </row>
    <row r="232" spans="1:51" ht="36.6" hidden="1" thickBot="1" x14ac:dyDescent="0.3">
      <c r="A232" s="56" t="e">
        <f t="shared" si="272"/>
        <v>#REF!</v>
      </c>
      <c r="B232" s="54" t="e">
        <f t="shared" si="252"/>
        <v>#REF!</v>
      </c>
      <c r="C232" s="54" t="e">
        <f t="shared" si="253"/>
        <v>#REF!</v>
      </c>
      <c r="D232" s="54" t="e">
        <f t="shared" si="274"/>
        <v>#REF!</v>
      </c>
      <c r="E232" s="57">
        <f t="shared" ca="1" si="275"/>
        <v>45685.476077199077</v>
      </c>
      <c r="F232" s="85"/>
      <c r="G232" s="33"/>
      <c r="H232" s="65" t="str">
        <f t="shared" si="307"/>
        <v/>
      </c>
      <c r="I232" s="58" t="str">
        <f t="shared" si="308"/>
        <v>Accessories</v>
      </c>
      <c r="J232" s="162" t="s">
        <v>220</v>
      </c>
      <c r="K232" s="11"/>
      <c r="L232" s="11"/>
      <c r="M232" s="11"/>
      <c r="N232" s="11"/>
      <c r="O232" s="186" t="s">
        <v>839</v>
      </c>
      <c r="P232" s="187" t="s">
        <v>811</v>
      </c>
      <c r="Q232" s="191" t="s">
        <v>840</v>
      </c>
      <c r="R232" s="194"/>
      <c r="S232" s="76" t="s">
        <v>819</v>
      </c>
      <c r="T232" s="132"/>
      <c r="U232" s="132"/>
      <c r="V232" s="75"/>
      <c r="W232" s="96" t="str">
        <f>IF(G232="","","POA")</f>
        <v/>
      </c>
      <c r="X232" s="32"/>
      <c r="Y232" s="76" t="s">
        <v>819</v>
      </c>
      <c r="AA232" s="87" t="e">
        <f t="shared" ref="AA232:AK232" si="320">AA231</f>
        <v>#REF!</v>
      </c>
      <c r="AB232" s="87" t="e">
        <f t="shared" si="320"/>
        <v>#REF!</v>
      </c>
      <c r="AC232" s="87" t="e">
        <f t="shared" si="320"/>
        <v>#REF!</v>
      </c>
      <c r="AD232" s="87" t="e">
        <f t="shared" si="320"/>
        <v>#REF!</v>
      </c>
      <c r="AE232" s="87" t="e">
        <f t="shared" si="320"/>
        <v>#REF!</v>
      </c>
      <c r="AF232" s="87" t="e">
        <f t="shared" si="320"/>
        <v>#REF!</v>
      </c>
      <c r="AG232" s="87" t="e">
        <f t="shared" si="320"/>
        <v>#REF!</v>
      </c>
      <c r="AH232" s="87" t="e">
        <f t="shared" si="320"/>
        <v>#REF!</v>
      </c>
      <c r="AI232" s="87" t="e">
        <f t="shared" si="320"/>
        <v>#REF!</v>
      </c>
      <c r="AJ232" s="87" t="e">
        <f t="shared" si="320"/>
        <v>#REF!</v>
      </c>
      <c r="AK232" s="166" t="e">
        <f t="shared" si="320"/>
        <v>#REF!</v>
      </c>
      <c r="AL232" s="89" t="e">
        <f t="shared" si="304"/>
        <v>#REF!</v>
      </c>
      <c r="AP232" s="137"/>
      <c r="AQ232" s="137"/>
      <c r="AR232" s="137"/>
      <c r="AS232" s="137"/>
      <c r="AT232" s="137"/>
      <c r="AU232" s="137"/>
      <c r="AV232" s="137"/>
      <c r="AW232" s="137"/>
      <c r="AX232" s="137"/>
      <c r="AY232" s="137"/>
    </row>
    <row r="233" spans="1:51" ht="36.6" hidden="1" thickBot="1" x14ac:dyDescent="0.3">
      <c r="A233" s="56" t="e">
        <f t="shared" si="272"/>
        <v>#REF!</v>
      </c>
      <c r="B233" s="54" t="e">
        <f t="shared" si="252"/>
        <v>#REF!</v>
      </c>
      <c r="C233" s="54" t="e">
        <f t="shared" si="253"/>
        <v>#REF!</v>
      </c>
      <c r="D233" s="54" t="e">
        <f t="shared" si="274"/>
        <v>#REF!</v>
      </c>
      <c r="E233" s="57">
        <f t="shared" ca="1" si="275"/>
        <v>45685.476077199077</v>
      </c>
      <c r="F233" s="85"/>
      <c r="G233" s="33"/>
      <c r="H233" s="65" t="str">
        <f t="shared" ref="H233" si="321">IF(G233="","",G233)</f>
        <v/>
      </c>
      <c r="I233" s="58" t="str">
        <f t="shared" ref="I233" si="322">IF(P233="accessories","Accessories","Plants")</f>
        <v>Accessories</v>
      </c>
      <c r="J233" s="162" t="s">
        <v>220</v>
      </c>
      <c r="K233" s="11"/>
      <c r="L233" s="11"/>
      <c r="M233" s="11"/>
      <c r="N233" s="11"/>
      <c r="O233" s="186" t="s">
        <v>841</v>
      </c>
      <c r="P233" s="187" t="s">
        <v>811</v>
      </c>
      <c r="Q233" s="191" t="s">
        <v>840</v>
      </c>
      <c r="R233" s="195"/>
      <c r="S233" s="76" t="s">
        <v>819</v>
      </c>
      <c r="T233" s="132"/>
      <c r="U233" s="132"/>
      <c r="V233" s="75"/>
      <c r="W233" s="96" t="str">
        <f t="shared" ref="W233:W234" si="323">IF(G233="","","POA")</f>
        <v/>
      </c>
      <c r="X233" s="32"/>
      <c r="Y233" s="76" t="s">
        <v>819</v>
      </c>
      <c r="AA233" s="87" t="e">
        <f t="shared" ref="AA233:AK233" si="324">AA232</f>
        <v>#REF!</v>
      </c>
      <c r="AB233" s="87" t="e">
        <f t="shared" si="324"/>
        <v>#REF!</v>
      </c>
      <c r="AC233" s="87" t="e">
        <f t="shared" si="324"/>
        <v>#REF!</v>
      </c>
      <c r="AD233" s="87" t="e">
        <f t="shared" si="324"/>
        <v>#REF!</v>
      </c>
      <c r="AE233" s="87" t="e">
        <f t="shared" si="324"/>
        <v>#REF!</v>
      </c>
      <c r="AF233" s="87" t="e">
        <f t="shared" si="324"/>
        <v>#REF!</v>
      </c>
      <c r="AG233" s="87" t="e">
        <f t="shared" si="324"/>
        <v>#REF!</v>
      </c>
      <c r="AH233" s="87" t="e">
        <f t="shared" si="324"/>
        <v>#REF!</v>
      </c>
      <c r="AI233" s="87" t="e">
        <f t="shared" si="324"/>
        <v>#REF!</v>
      </c>
      <c r="AJ233" s="87" t="e">
        <f t="shared" si="324"/>
        <v>#REF!</v>
      </c>
      <c r="AK233" s="166" t="e">
        <f t="shared" si="324"/>
        <v>#REF!</v>
      </c>
      <c r="AL233" s="89" t="e">
        <f t="shared" si="304"/>
        <v>#REF!</v>
      </c>
      <c r="AP233" s="137"/>
      <c r="AQ233" s="137"/>
      <c r="AR233" s="137"/>
      <c r="AS233" s="137"/>
      <c r="AT233" s="137"/>
      <c r="AU233" s="137"/>
      <c r="AV233" s="137"/>
      <c r="AW233" s="137"/>
      <c r="AX233" s="137"/>
      <c r="AY233" s="137"/>
    </row>
    <row r="234" spans="1:51" ht="18.600000000000001" hidden="1" thickBot="1" x14ac:dyDescent="0.3">
      <c r="A234" s="56" t="e">
        <f t="shared" si="272"/>
        <v>#REF!</v>
      </c>
      <c r="B234" s="54" t="e">
        <f t="shared" si="252"/>
        <v>#REF!</v>
      </c>
      <c r="C234" s="54" t="e">
        <f t="shared" si="253"/>
        <v>#REF!</v>
      </c>
      <c r="D234" s="54" t="e">
        <f t="shared" si="274"/>
        <v>#REF!</v>
      </c>
      <c r="E234" s="57">
        <f t="shared" ca="1" si="275"/>
        <v>45685.476077199077</v>
      </c>
      <c r="F234" s="85"/>
      <c r="G234" s="33"/>
      <c r="H234" s="65" t="str">
        <f t="shared" si="307"/>
        <v/>
      </c>
      <c r="I234" s="58" t="str">
        <f t="shared" si="308"/>
        <v>Accessories</v>
      </c>
      <c r="J234" s="162" t="s">
        <v>220</v>
      </c>
      <c r="K234" s="11"/>
      <c r="L234" s="11"/>
      <c r="M234" s="11"/>
      <c r="N234" s="11"/>
      <c r="O234" s="186" t="s">
        <v>842</v>
      </c>
      <c r="P234" s="187" t="s">
        <v>811</v>
      </c>
      <c r="Q234" s="200" t="s">
        <v>842</v>
      </c>
      <c r="R234" s="192"/>
      <c r="S234" s="76" t="s">
        <v>819</v>
      </c>
      <c r="T234" s="132"/>
      <c r="U234" s="132"/>
      <c r="V234" s="75"/>
      <c r="W234" s="96" t="str">
        <f t="shared" si="323"/>
        <v/>
      </c>
      <c r="X234" s="32"/>
      <c r="Y234" s="76" t="s">
        <v>819</v>
      </c>
      <c r="AA234" s="87" t="e">
        <f t="shared" ref="AA234:AL249" si="325">AA233</f>
        <v>#REF!</v>
      </c>
      <c r="AB234" s="87" t="e">
        <f t="shared" si="325"/>
        <v>#REF!</v>
      </c>
      <c r="AC234" s="87" t="e">
        <f t="shared" si="325"/>
        <v>#REF!</v>
      </c>
      <c r="AD234" s="87" t="e">
        <f t="shared" si="325"/>
        <v>#REF!</v>
      </c>
      <c r="AE234" s="87" t="e">
        <f t="shared" si="325"/>
        <v>#REF!</v>
      </c>
      <c r="AF234" s="87" t="e">
        <f t="shared" si="325"/>
        <v>#REF!</v>
      </c>
      <c r="AG234" s="87" t="e">
        <f t="shared" si="325"/>
        <v>#REF!</v>
      </c>
      <c r="AH234" s="87" t="e">
        <f t="shared" si="325"/>
        <v>#REF!</v>
      </c>
      <c r="AI234" s="87" t="e">
        <f t="shared" si="325"/>
        <v>#REF!</v>
      </c>
      <c r="AJ234" s="87" t="e">
        <f t="shared" si="325"/>
        <v>#REF!</v>
      </c>
      <c r="AK234" s="166" t="e">
        <f t="shared" si="325"/>
        <v>#REF!</v>
      </c>
      <c r="AL234" s="89" t="e">
        <f t="shared" si="325"/>
        <v>#REF!</v>
      </c>
      <c r="AP234" s="137"/>
      <c r="AQ234" s="137"/>
      <c r="AR234" s="137"/>
      <c r="AS234" s="137"/>
      <c r="AT234" s="137"/>
      <c r="AU234" s="137"/>
      <c r="AV234" s="137"/>
      <c r="AW234" s="137"/>
      <c r="AX234" s="137"/>
      <c r="AY234" s="137"/>
    </row>
    <row r="235" spans="1:51" ht="18.600000000000001" thickBot="1" x14ac:dyDescent="0.3">
      <c r="A235" s="56" t="e">
        <f t="shared" si="272"/>
        <v>#REF!</v>
      </c>
      <c r="B235" s="54" t="e">
        <f t="shared" ref="B235:B253" si="326">IF(A234&lt;&gt;A235,B234+1,B234)</f>
        <v>#REF!</v>
      </c>
      <c r="C235" s="54" t="e">
        <f t="shared" ref="C235:C253" si="327">CONCATENATE(B235,"-",A235)</f>
        <v>#REF!</v>
      </c>
      <c r="D235" s="54" t="e">
        <f t="shared" si="274"/>
        <v>#REF!</v>
      </c>
      <c r="E235" s="57">
        <f t="shared" ca="1" si="275"/>
        <v>45685.476077199077</v>
      </c>
      <c r="F235" s="85"/>
      <c r="G235" s="144">
        <f>SUM(G219:G234)</f>
        <v>0</v>
      </c>
      <c r="H235" s="12"/>
      <c r="I235" s="12"/>
      <c r="J235" s="12"/>
      <c r="K235" s="12"/>
      <c r="L235" s="12"/>
      <c r="M235" s="12"/>
      <c r="N235" s="12"/>
      <c r="O235" s="133" t="s">
        <v>843</v>
      </c>
      <c r="P235" s="134"/>
      <c r="Q235" s="120"/>
      <c r="R235" s="135"/>
      <c r="S235" s="136"/>
      <c r="T235" s="136"/>
      <c r="U235" s="136"/>
      <c r="V235" s="136"/>
      <c r="W235" s="203">
        <f>SUM(W219,W220,W223,W224,W228,W229,W231)</f>
        <v>0</v>
      </c>
      <c r="X235" s="136"/>
      <c r="Y235" s="122"/>
      <c r="Z235" s="30"/>
      <c r="AA235" s="87" t="e">
        <f t="shared" ref="AA235:AK235" si="328">AA234</f>
        <v>#REF!</v>
      </c>
      <c r="AB235" s="87" t="e">
        <f t="shared" si="328"/>
        <v>#REF!</v>
      </c>
      <c r="AC235" s="87" t="e">
        <f t="shared" si="328"/>
        <v>#REF!</v>
      </c>
      <c r="AD235" s="87" t="e">
        <f t="shared" si="328"/>
        <v>#REF!</v>
      </c>
      <c r="AE235" s="87" t="e">
        <f t="shared" si="328"/>
        <v>#REF!</v>
      </c>
      <c r="AF235" s="87" t="e">
        <f t="shared" si="328"/>
        <v>#REF!</v>
      </c>
      <c r="AG235" s="87" t="e">
        <f t="shared" si="328"/>
        <v>#REF!</v>
      </c>
      <c r="AH235" s="87" t="e">
        <f t="shared" si="328"/>
        <v>#REF!</v>
      </c>
      <c r="AI235" s="87" t="e">
        <f t="shared" si="328"/>
        <v>#REF!</v>
      </c>
      <c r="AJ235" s="87" t="e">
        <f t="shared" si="328"/>
        <v>#REF!</v>
      </c>
      <c r="AK235" s="166" t="e">
        <f t="shared" si="328"/>
        <v>#REF!</v>
      </c>
      <c r="AL235" s="89" t="e">
        <f t="shared" si="325"/>
        <v>#REF!</v>
      </c>
      <c r="AP235" s="137"/>
      <c r="AQ235" s="137"/>
      <c r="AR235" s="137"/>
      <c r="AS235" s="137"/>
      <c r="AT235" s="137"/>
      <c r="AU235" s="137"/>
      <c r="AV235" s="137"/>
      <c r="AW235" s="137"/>
      <c r="AX235" s="137"/>
      <c r="AY235" s="137"/>
    </row>
    <row r="236" spans="1:51" x14ac:dyDescent="0.25">
      <c r="A236" s="56" t="e">
        <f t="shared" si="272"/>
        <v>#REF!</v>
      </c>
      <c r="B236" s="54" t="e">
        <f t="shared" si="326"/>
        <v>#REF!</v>
      </c>
      <c r="C236" s="54" t="e">
        <f t="shared" si="327"/>
        <v>#REF!</v>
      </c>
      <c r="D236" s="54" t="e">
        <f t="shared" si="274"/>
        <v>#REF!</v>
      </c>
      <c r="E236" s="57">
        <f t="shared" ca="1" si="275"/>
        <v>45685.476077199077</v>
      </c>
      <c r="F236" s="85"/>
      <c r="G236" s="144"/>
      <c r="H236" s="12"/>
      <c r="I236" s="12"/>
      <c r="J236" s="12"/>
      <c r="K236" s="12"/>
      <c r="L236" s="12"/>
      <c r="M236" s="12"/>
      <c r="N236" s="12"/>
      <c r="O236" s="133"/>
      <c r="P236" s="134"/>
      <c r="Q236" s="120"/>
      <c r="R236" s="135"/>
      <c r="S236" s="136"/>
      <c r="T236" s="136"/>
      <c r="U236" s="136"/>
      <c r="V236" s="136"/>
      <c r="W236" s="136"/>
      <c r="X236" s="136"/>
      <c r="Y236" s="122"/>
      <c r="Z236" s="30"/>
      <c r="AA236" s="87" t="e">
        <f t="shared" ref="AA236:AK236" si="329">AA235</f>
        <v>#REF!</v>
      </c>
      <c r="AB236" s="87" t="e">
        <f t="shared" si="329"/>
        <v>#REF!</v>
      </c>
      <c r="AC236" s="87" t="e">
        <f t="shared" si="329"/>
        <v>#REF!</v>
      </c>
      <c r="AD236" s="87" t="e">
        <f t="shared" si="329"/>
        <v>#REF!</v>
      </c>
      <c r="AE236" s="87" t="e">
        <f t="shared" si="329"/>
        <v>#REF!</v>
      </c>
      <c r="AF236" s="87" t="e">
        <f t="shared" si="329"/>
        <v>#REF!</v>
      </c>
      <c r="AG236" s="87" t="e">
        <f t="shared" si="329"/>
        <v>#REF!</v>
      </c>
      <c r="AH236" s="87" t="e">
        <f t="shared" si="329"/>
        <v>#REF!</v>
      </c>
      <c r="AI236" s="87" t="e">
        <f t="shared" si="329"/>
        <v>#REF!</v>
      </c>
      <c r="AJ236" s="87" t="e">
        <f t="shared" si="329"/>
        <v>#REF!</v>
      </c>
      <c r="AK236" s="166" t="e">
        <f t="shared" si="329"/>
        <v>#REF!</v>
      </c>
      <c r="AL236" s="89" t="e">
        <f t="shared" si="325"/>
        <v>#REF!</v>
      </c>
      <c r="AP236" s="137"/>
      <c r="AQ236" s="137"/>
      <c r="AR236" s="137"/>
      <c r="AS236" s="137"/>
      <c r="AT236" s="137"/>
      <c r="AU236" s="137"/>
      <c r="AV236" s="137"/>
      <c r="AW236" s="137"/>
      <c r="AX236" s="137"/>
      <c r="AY236" s="137"/>
    </row>
    <row r="237" spans="1:51" ht="23.4" hidden="1" x14ac:dyDescent="0.25">
      <c r="A237" s="56" t="e">
        <f t="shared" si="272"/>
        <v>#REF!</v>
      </c>
      <c r="B237" s="54" t="e">
        <f t="shared" si="326"/>
        <v>#REF!</v>
      </c>
      <c r="C237" s="54" t="e">
        <f t="shared" si="327"/>
        <v>#REF!</v>
      </c>
      <c r="D237" s="54" t="e">
        <f t="shared" si="274"/>
        <v>#REF!</v>
      </c>
      <c r="E237" s="57">
        <f t="shared" ca="1" si="275"/>
        <v>45685.476077199077</v>
      </c>
      <c r="F237" s="85"/>
      <c r="G237" s="99" t="s">
        <v>844</v>
      </c>
      <c r="H237" s="140"/>
      <c r="I237" s="99"/>
      <c r="J237" s="99"/>
      <c r="K237" s="99"/>
      <c r="L237" s="99"/>
      <c r="M237" s="99"/>
      <c r="N237" s="99"/>
      <c r="O237" s="152"/>
      <c r="P237" s="101"/>
      <c r="Q237" s="102"/>
      <c r="R237" s="103"/>
      <c r="S237" s="103"/>
      <c r="T237" s="103"/>
      <c r="U237" s="103"/>
      <c r="V237" s="103"/>
      <c r="W237" s="103"/>
      <c r="X237" s="103"/>
      <c r="Y237" s="105"/>
      <c r="Z237" s="63"/>
      <c r="AA237" s="87" t="e">
        <f t="shared" ref="AA237:AK237" si="330">AA236</f>
        <v>#REF!</v>
      </c>
      <c r="AB237" s="87" t="e">
        <f t="shared" si="330"/>
        <v>#REF!</v>
      </c>
      <c r="AC237" s="87" t="e">
        <f t="shared" si="330"/>
        <v>#REF!</v>
      </c>
      <c r="AD237" s="87" t="e">
        <f t="shared" si="330"/>
        <v>#REF!</v>
      </c>
      <c r="AE237" s="87" t="e">
        <f t="shared" si="330"/>
        <v>#REF!</v>
      </c>
      <c r="AF237" s="87" t="e">
        <f t="shared" si="330"/>
        <v>#REF!</v>
      </c>
      <c r="AG237" s="87" t="e">
        <f t="shared" si="330"/>
        <v>#REF!</v>
      </c>
      <c r="AH237" s="87" t="e">
        <f t="shared" si="330"/>
        <v>#REF!</v>
      </c>
      <c r="AI237" s="87" t="e">
        <f t="shared" si="330"/>
        <v>#REF!</v>
      </c>
      <c r="AJ237" s="87" t="e">
        <f t="shared" si="330"/>
        <v>#REF!</v>
      </c>
      <c r="AK237" s="166" t="e">
        <f t="shared" si="330"/>
        <v>#REF!</v>
      </c>
      <c r="AL237" s="89" t="e">
        <f t="shared" si="325"/>
        <v>#REF!</v>
      </c>
      <c r="AP237" s="137"/>
      <c r="AQ237" s="137"/>
      <c r="AR237" s="137"/>
      <c r="AS237" s="137"/>
      <c r="AT237" s="137"/>
      <c r="AU237" s="137"/>
      <c r="AV237" s="137"/>
      <c r="AW237" s="137"/>
      <c r="AX237" s="137"/>
      <c r="AY237" s="137"/>
    </row>
    <row r="238" spans="1:51" hidden="1" x14ac:dyDescent="0.25">
      <c r="A238" s="56" t="e">
        <f t="shared" si="272"/>
        <v>#REF!</v>
      </c>
      <c r="B238" s="54" t="e">
        <f t="shared" si="326"/>
        <v>#REF!</v>
      </c>
      <c r="C238" s="54" t="e">
        <f t="shared" si="327"/>
        <v>#REF!</v>
      </c>
      <c r="D238" s="54" t="e">
        <f t="shared" si="274"/>
        <v>#REF!</v>
      </c>
      <c r="E238" s="57">
        <f t="shared" ca="1" si="275"/>
        <v>45685.476077199077</v>
      </c>
      <c r="F238" s="85"/>
      <c r="G238" s="33"/>
      <c r="H238" s="65" t="str">
        <f t="shared" ref="H238" si="331">IF(G238="","",G238)</f>
        <v/>
      </c>
      <c r="I238" s="58" t="str">
        <f t="shared" ref="I238" si="332">IF(P238="accessories","Accessories","Plants")</f>
        <v>Plants</v>
      </c>
      <c r="J238" s="162" t="s">
        <v>220</v>
      </c>
      <c r="K238" s="30"/>
      <c r="L238" s="30"/>
      <c r="M238" s="30"/>
      <c r="N238" s="30"/>
      <c r="O238" s="149"/>
      <c r="P238" s="31" t="s">
        <v>844</v>
      </c>
      <c r="Q238" s="155"/>
      <c r="R238" s="59"/>
      <c r="S238" s="163">
        <v>0</v>
      </c>
      <c r="T238" s="96" t="str">
        <f t="shared" ref="T238:T239" si="333">IF(OR(G238="",G238="SOLD OUT"),"",IF(RIGHT(O238,2)="^^",3.5,""))</f>
        <v/>
      </c>
      <c r="U238" s="96" t="str">
        <f t="shared" ref="U238:U239" si="334">IF(OR(G238="",G238="SOLD OUT"),"",IF(RIGHT(O238,2)="**",4,""))</f>
        <v/>
      </c>
      <c r="V238" s="97" t="str">
        <f t="shared" ref="V238:V253" si="335">IF(U238="","",IF(H238&gt;0,H238,$G238))</f>
        <v/>
      </c>
      <c r="W238" s="96" t="str">
        <f>IF(OR(SUM(S238:U238)=0,G238="",G238="sold out"),"",IF(S238&lt;&gt;"",S238*#REF!,IF(T238&lt;&gt;"",T238*#REF!,IF(U238&lt;&gt;"",U238*V238))))</f>
        <v/>
      </c>
      <c r="X238"/>
      <c r="Y238"/>
      <c r="Z238" s="77"/>
      <c r="AA238" s="87" t="e">
        <f t="shared" ref="AA238:AK238" si="336">AA237</f>
        <v>#REF!</v>
      </c>
      <c r="AB238" s="87" t="e">
        <f t="shared" si="336"/>
        <v>#REF!</v>
      </c>
      <c r="AC238" s="87" t="e">
        <f t="shared" si="336"/>
        <v>#REF!</v>
      </c>
      <c r="AD238" s="87" t="e">
        <f t="shared" si="336"/>
        <v>#REF!</v>
      </c>
      <c r="AE238" s="87" t="e">
        <f t="shared" si="336"/>
        <v>#REF!</v>
      </c>
      <c r="AF238" s="87" t="e">
        <f t="shared" si="336"/>
        <v>#REF!</v>
      </c>
      <c r="AG238" s="87" t="e">
        <f t="shared" si="336"/>
        <v>#REF!</v>
      </c>
      <c r="AH238" s="87" t="e">
        <f t="shared" si="336"/>
        <v>#REF!</v>
      </c>
      <c r="AI238" s="87" t="e">
        <f t="shared" si="336"/>
        <v>#REF!</v>
      </c>
      <c r="AJ238" s="87" t="e">
        <f t="shared" si="336"/>
        <v>#REF!</v>
      </c>
      <c r="AK238" s="166" t="e">
        <f t="shared" si="336"/>
        <v>#REF!</v>
      </c>
      <c r="AL238" s="89" t="e">
        <f t="shared" si="325"/>
        <v>#REF!</v>
      </c>
      <c r="AP238" s="137"/>
      <c r="AQ238" s="137"/>
      <c r="AR238" s="137"/>
      <c r="AS238" s="137"/>
      <c r="AT238" s="137"/>
      <c r="AU238" s="137"/>
      <c r="AV238" s="137"/>
      <c r="AW238" s="137"/>
      <c r="AX238" s="137"/>
      <c r="AY238" s="137"/>
    </row>
    <row r="239" spans="1:51" hidden="1" x14ac:dyDescent="0.25">
      <c r="A239" s="56" t="e">
        <f t="shared" si="272"/>
        <v>#REF!</v>
      </c>
      <c r="B239" s="54" t="e">
        <f t="shared" si="326"/>
        <v>#REF!</v>
      </c>
      <c r="C239" s="54" t="e">
        <f t="shared" si="327"/>
        <v>#REF!</v>
      </c>
      <c r="D239" s="54" t="e">
        <f t="shared" si="274"/>
        <v>#REF!</v>
      </c>
      <c r="E239" s="57">
        <f t="shared" ca="1" si="275"/>
        <v>45685.476077199077</v>
      </c>
      <c r="F239" s="85"/>
      <c r="G239" s="33"/>
      <c r="H239" s="65" t="str">
        <f t="shared" ref="H239:H253" si="337">IF(G239="","",G239)</f>
        <v/>
      </c>
      <c r="I239" s="58" t="str">
        <f t="shared" ref="I239:I253" si="338">IF(P239="accessories","Accessories","Plants")</f>
        <v>Plants</v>
      </c>
      <c r="J239" s="162" t="s">
        <v>220</v>
      </c>
      <c r="K239" s="30"/>
      <c r="L239" s="30"/>
      <c r="M239" s="30"/>
      <c r="N239" s="30"/>
      <c r="O239" s="149"/>
      <c r="P239" s="31" t="s">
        <v>844</v>
      </c>
      <c r="Q239" s="155"/>
      <c r="R239" s="59"/>
      <c r="S239" s="163">
        <v>0</v>
      </c>
      <c r="T239" s="96" t="str">
        <f t="shared" si="333"/>
        <v/>
      </c>
      <c r="U239" s="96" t="str">
        <f t="shared" si="334"/>
        <v/>
      </c>
      <c r="V239" s="97" t="str">
        <f t="shared" si="335"/>
        <v/>
      </c>
      <c r="W239" s="96" t="str">
        <f>IF(OR(SUM(S239:U239)=0,G239="",G239="sold out"),"",IF(S239&lt;&gt;"",S239*#REF!,IF(T239&lt;&gt;"",T239*#REF!,IF(U239&lt;&gt;"",U239*V239))))</f>
        <v/>
      </c>
      <c r="X239"/>
      <c r="Y239"/>
      <c r="Z239" s="77"/>
      <c r="AA239" s="87" t="e">
        <f t="shared" ref="AA239:AK239" si="339">AA238</f>
        <v>#REF!</v>
      </c>
      <c r="AB239" s="87" t="e">
        <f t="shared" si="339"/>
        <v>#REF!</v>
      </c>
      <c r="AC239" s="87" t="e">
        <f t="shared" si="339"/>
        <v>#REF!</v>
      </c>
      <c r="AD239" s="87" t="e">
        <f t="shared" si="339"/>
        <v>#REF!</v>
      </c>
      <c r="AE239" s="87" t="e">
        <f t="shared" si="339"/>
        <v>#REF!</v>
      </c>
      <c r="AF239" s="87" t="e">
        <f t="shared" si="339"/>
        <v>#REF!</v>
      </c>
      <c r="AG239" s="87" t="e">
        <f t="shared" si="339"/>
        <v>#REF!</v>
      </c>
      <c r="AH239" s="87" t="e">
        <f t="shared" si="339"/>
        <v>#REF!</v>
      </c>
      <c r="AI239" s="87" t="e">
        <f t="shared" si="339"/>
        <v>#REF!</v>
      </c>
      <c r="AJ239" s="87" t="e">
        <f t="shared" si="339"/>
        <v>#REF!</v>
      </c>
      <c r="AK239" s="166" t="e">
        <f t="shared" si="339"/>
        <v>#REF!</v>
      </c>
      <c r="AL239" s="89" t="e">
        <f t="shared" si="325"/>
        <v>#REF!</v>
      </c>
      <c r="AP239" s="137"/>
      <c r="AQ239" s="137"/>
      <c r="AR239" s="137"/>
      <c r="AS239" s="137"/>
      <c r="AT239" s="137"/>
      <c r="AU239" s="137"/>
      <c r="AV239" s="137"/>
      <c r="AW239" s="137"/>
      <c r="AX239" s="137"/>
      <c r="AY239" s="137"/>
    </row>
    <row r="240" spans="1:51" hidden="1" x14ac:dyDescent="0.25">
      <c r="A240" s="56" t="e">
        <f t="shared" si="272"/>
        <v>#REF!</v>
      </c>
      <c r="B240" s="54" t="e">
        <f t="shared" si="326"/>
        <v>#REF!</v>
      </c>
      <c r="C240" s="54" t="e">
        <f t="shared" si="327"/>
        <v>#REF!</v>
      </c>
      <c r="D240" s="54" t="e">
        <f t="shared" si="274"/>
        <v>#REF!</v>
      </c>
      <c r="E240" s="57">
        <f t="shared" ca="1" si="275"/>
        <v>45685.476077199077</v>
      </c>
      <c r="F240" s="85"/>
      <c r="G240" s="33"/>
      <c r="H240" s="65" t="str">
        <f t="shared" si="337"/>
        <v/>
      </c>
      <c r="I240" s="58" t="str">
        <f t="shared" si="338"/>
        <v>Plants</v>
      </c>
      <c r="J240" s="162" t="s">
        <v>220</v>
      </c>
      <c r="K240" s="30"/>
      <c r="L240" s="30"/>
      <c r="M240" s="30"/>
      <c r="N240" s="30"/>
      <c r="O240" s="149"/>
      <c r="P240" s="31" t="s">
        <v>844</v>
      </c>
      <c r="Q240" s="155"/>
      <c r="R240" s="59"/>
      <c r="S240" s="163">
        <v>0</v>
      </c>
      <c r="T240" s="96" t="str">
        <f t="shared" ref="T240" si="340">IF(OR(G240="",G240="SOLD OUT"),"",IF(RIGHT(O240,2)="^^",3.5,""))</f>
        <v/>
      </c>
      <c r="U240" s="96" t="str">
        <f t="shared" ref="U240" si="341">IF(OR(G240="",G240="SOLD OUT"),"",IF(RIGHT(O240,2)="**",4,""))</f>
        <v/>
      </c>
      <c r="V240" s="97" t="str">
        <f t="shared" si="335"/>
        <v/>
      </c>
      <c r="W240" s="96" t="str">
        <f>IF(OR(SUM(S240:U240)=0,G240="",G240="sold out"),"",IF(S240&lt;&gt;"",S240*#REF!,IF(T240&lt;&gt;"",T240*#REF!,IF(U240&lt;&gt;"",U240*V240))))</f>
        <v/>
      </c>
      <c r="X240"/>
      <c r="Y240"/>
      <c r="Z240" s="77"/>
      <c r="AA240" s="87" t="e">
        <f t="shared" ref="AA240:AK240" si="342">AA239</f>
        <v>#REF!</v>
      </c>
      <c r="AB240" s="87" t="e">
        <f t="shared" si="342"/>
        <v>#REF!</v>
      </c>
      <c r="AC240" s="87" t="e">
        <f t="shared" si="342"/>
        <v>#REF!</v>
      </c>
      <c r="AD240" s="87" t="e">
        <f t="shared" si="342"/>
        <v>#REF!</v>
      </c>
      <c r="AE240" s="87" t="e">
        <f t="shared" si="342"/>
        <v>#REF!</v>
      </c>
      <c r="AF240" s="87" t="e">
        <f t="shared" si="342"/>
        <v>#REF!</v>
      </c>
      <c r="AG240" s="87" t="e">
        <f t="shared" si="342"/>
        <v>#REF!</v>
      </c>
      <c r="AH240" s="87" t="e">
        <f t="shared" si="342"/>
        <v>#REF!</v>
      </c>
      <c r="AI240" s="87" t="e">
        <f t="shared" si="342"/>
        <v>#REF!</v>
      </c>
      <c r="AJ240" s="87" t="e">
        <f t="shared" si="342"/>
        <v>#REF!</v>
      </c>
      <c r="AK240" s="166" t="e">
        <f t="shared" si="342"/>
        <v>#REF!</v>
      </c>
      <c r="AL240" s="89" t="e">
        <f t="shared" si="325"/>
        <v>#REF!</v>
      </c>
      <c r="AP240" s="137"/>
      <c r="AQ240" s="137"/>
      <c r="AR240" s="137"/>
      <c r="AS240" s="137"/>
      <c r="AT240" s="137"/>
      <c r="AU240" s="137"/>
      <c r="AV240" s="137"/>
      <c r="AW240" s="137"/>
      <c r="AX240" s="137"/>
      <c r="AY240" s="137"/>
    </row>
    <row r="241" spans="1:51" hidden="1" x14ac:dyDescent="0.25">
      <c r="A241" s="56" t="e">
        <f t="shared" si="272"/>
        <v>#REF!</v>
      </c>
      <c r="B241" s="54" t="e">
        <f t="shared" si="326"/>
        <v>#REF!</v>
      </c>
      <c r="C241" s="54" t="e">
        <f t="shared" si="327"/>
        <v>#REF!</v>
      </c>
      <c r="D241" s="54" t="e">
        <f t="shared" si="274"/>
        <v>#REF!</v>
      </c>
      <c r="E241" s="57">
        <f t="shared" ca="1" si="275"/>
        <v>45685.476077199077</v>
      </c>
      <c r="F241" s="85"/>
      <c r="G241" s="33"/>
      <c r="H241" s="65" t="str">
        <f t="shared" si="337"/>
        <v/>
      </c>
      <c r="I241" s="58" t="str">
        <f t="shared" si="338"/>
        <v>Plants</v>
      </c>
      <c r="J241" s="162" t="s">
        <v>220</v>
      </c>
      <c r="K241" s="30"/>
      <c r="L241" s="30"/>
      <c r="M241" s="30"/>
      <c r="N241" s="30"/>
      <c r="O241" s="85"/>
      <c r="P241" s="31" t="s">
        <v>844</v>
      </c>
      <c r="Q241" s="155"/>
      <c r="R241" s="59"/>
      <c r="S241" s="163">
        <v>0</v>
      </c>
      <c r="T241" s="96" t="str">
        <f t="shared" ref="T241:T253" si="343">IF(OR(G241="",G241="SOLD OUT"),"",IF(RIGHT(O241,2)="^^",3.5,""))</f>
        <v/>
      </c>
      <c r="U241" s="96" t="str">
        <f t="shared" ref="U241:U253" si="344">IF(OR(G241="",G241="SOLD OUT"),"",IF(RIGHT(O241,2)="**",4,""))</f>
        <v/>
      </c>
      <c r="V241" s="97" t="str">
        <f t="shared" si="335"/>
        <v/>
      </c>
      <c r="W241" s="96" t="str">
        <f>IF(OR(SUM(S241:U241)=0,G241="",G241="sold out"),"",IF(S241&lt;&gt;"",S241*#REF!,IF(T241&lt;&gt;"",T241*#REF!,IF(U241&lt;&gt;"",U241*V241))))</f>
        <v/>
      </c>
      <c r="X241"/>
      <c r="Y241"/>
      <c r="Z241" s="77"/>
      <c r="AA241" s="87" t="e">
        <f t="shared" ref="AA241:AK241" si="345">AA240</f>
        <v>#REF!</v>
      </c>
      <c r="AB241" s="87" t="e">
        <f t="shared" si="345"/>
        <v>#REF!</v>
      </c>
      <c r="AC241" s="87" t="e">
        <f t="shared" si="345"/>
        <v>#REF!</v>
      </c>
      <c r="AD241" s="87" t="e">
        <f t="shared" si="345"/>
        <v>#REF!</v>
      </c>
      <c r="AE241" s="87" t="e">
        <f t="shared" si="345"/>
        <v>#REF!</v>
      </c>
      <c r="AF241" s="87" t="e">
        <f t="shared" si="345"/>
        <v>#REF!</v>
      </c>
      <c r="AG241" s="87" t="e">
        <f t="shared" si="345"/>
        <v>#REF!</v>
      </c>
      <c r="AH241" s="87" t="e">
        <f t="shared" si="345"/>
        <v>#REF!</v>
      </c>
      <c r="AI241" s="87" t="e">
        <f t="shared" si="345"/>
        <v>#REF!</v>
      </c>
      <c r="AJ241" s="87" t="e">
        <f t="shared" si="345"/>
        <v>#REF!</v>
      </c>
      <c r="AK241" s="166" t="e">
        <f t="shared" si="345"/>
        <v>#REF!</v>
      </c>
      <c r="AL241" s="89" t="e">
        <f t="shared" si="325"/>
        <v>#REF!</v>
      </c>
      <c r="AP241" s="137"/>
      <c r="AQ241" s="137"/>
      <c r="AR241" s="137"/>
      <c r="AS241" s="137"/>
      <c r="AT241" s="137"/>
      <c r="AU241" s="137"/>
      <c r="AV241" s="137"/>
      <c r="AW241" s="137"/>
      <c r="AX241" s="137"/>
      <c r="AY241" s="137"/>
    </row>
    <row r="242" spans="1:51" hidden="1" x14ac:dyDescent="0.25">
      <c r="A242" s="56" t="e">
        <f t="shared" si="272"/>
        <v>#REF!</v>
      </c>
      <c r="B242" s="54" t="e">
        <f t="shared" si="326"/>
        <v>#REF!</v>
      </c>
      <c r="C242" s="54" t="e">
        <f t="shared" si="327"/>
        <v>#REF!</v>
      </c>
      <c r="D242" s="54" t="e">
        <f t="shared" si="274"/>
        <v>#REF!</v>
      </c>
      <c r="E242" s="57">
        <f t="shared" ca="1" si="275"/>
        <v>45685.476077199077</v>
      </c>
      <c r="F242" s="85"/>
      <c r="G242" s="33"/>
      <c r="H242" s="65" t="str">
        <f t="shared" si="337"/>
        <v/>
      </c>
      <c r="I242" s="58" t="str">
        <f t="shared" si="338"/>
        <v>Plants</v>
      </c>
      <c r="J242" s="162" t="s">
        <v>220</v>
      </c>
      <c r="K242" s="30"/>
      <c r="L242" s="30"/>
      <c r="M242" s="30"/>
      <c r="N242" s="30"/>
      <c r="O242" s="149"/>
      <c r="P242" s="31" t="s">
        <v>844</v>
      </c>
      <c r="Q242" s="155"/>
      <c r="R242" s="59"/>
      <c r="S242" s="163">
        <v>0</v>
      </c>
      <c r="T242" s="96" t="str">
        <f t="shared" si="343"/>
        <v/>
      </c>
      <c r="U242" s="96" t="str">
        <f t="shared" si="344"/>
        <v/>
      </c>
      <c r="V242" s="97" t="str">
        <f t="shared" si="335"/>
        <v/>
      </c>
      <c r="W242" s="96" t="str">
        <f>IF(OR(SUM(S242:U242)=0,G242="",G242="sold out"),"",IF(S242&lt;&gt;"",S242*#REF!,IF(T242&lt;&gt;"",T242*#REF!,IF(U242&lt;&gt;"",U242*V242))))</f>
        <v/>
      </c>
      <c r="X242"/>
      <c r="Y242"/>
      <c r="Z242" s="77"/>
      <c r="AA242" s="87" t="e">
        <f t="shared" ref="AA242:AK242" si="346">AA241</f>
        <v>#REF!</v>
      </c>
      <c r="AB242" s="87" t="e">
        <f t="shared" si="346"/>
        <v>#REF!</v>
      </c>
      <c r="AC242" s="87" t="e">
        <f t="shared" si="346"/>
        <v>#REF!</v>
      </c>
      <c r="AD242" s="87" t="e">
        <f t="shared" si="346"/>
        <v>#REF!</v>
      </c>
      <c r="AE242" s="87" t="e">
        <f t="shared" si="346"/>
        <v>#REF!</v>
      </c>
      <c r="AF242" s="87" t="e">
        <f t="shared" si="346"/>
        <v>#REF!</v>
      </c>
      <c r="AG242" s="87" t="e">
        <f t="shared" si="346"/>
        <v>#REF!</v>
      </c>
      <c r="AH242" s="87" t="e">
        <f t="shared" si="346"/>
        <v>#REF!</v>
      </c>
      <c r="AI242" s="87" t="e">
        <f t="shared" si="346"/>
        <v>#REF!</v>
      </c>
      <c r="AJ242" s="87" t="e">
        <f t="shared" si="346"/>
        <v>#REF!</v>
      </c>
      <c r="AK242" s="166" t="e">
        <f t="shared" si="346"/>
        <v>#REF!</v>
      </c>
      <c r="AL242" s="89" t="e">
        <f t="shared" si="325"/>
        <v>#REF!</v>
      </c>
      <c r="AP242" s="137"/>
      <c r="AQ242" s="137"/>
      <c r="AR242" s="137"/>
      <c r="AS242" s="137"/>
      <c r="AT242" s="137"/>
      <c r="AU242" s="137"/>
      <c r="AV242" s="137"/>
      <c r="AW242" s="137"/>
      <c r="AX242" s="137"/>
      <c r="AY242" s="137"/>
    </row>
    <row r="243" spans="1:51" hidden="1" x14ac:dyDescent="0.25">
      <c r="A243" s="56" t="e">
        <f t="shared" si="272"/>
        <v>#REF!</v>
      </c>
      <c r="B243" s="54" t="e">
        <f t="shared" si="326"/>
        <v>#REF!</v>
      </c>
      <c r="C243" s="54" t="e">
        <f t="shared" si="327"/>
        <v>#REF!</v>
      </c>
      <c r="D243" s="54" t="e">
        <f t="shared" si="274"/>
        <v>#REF!</v>
      </c>
      <c r="E243" s="57">
        <f t="shared" ca="1" si="275"/>
        <v>45685.476077199077</v>
      </c>
      <c r="F243" s="85"/>
      <c r="G243" s="33"/>
      <c r="H243" s="65" t="str">
        <f t="shared" si="337"/>
        <v/>
      </c>
      <c r="I243" s="58" t="str">
        <f t="shared" si="338"/>
        <v>Plants</v>
      </c>
      <c r="J243" s="162" t="s">
        <v>220</v>
      </c>
      <c r="K243" s="30"/>
      <c r="L243" s="30"/>
      <c r="M243" s="30"/>
      <c r="N243" s="30"/>
      <c r="O243" s="149"/>
      <c r="P243" s="31" t="s">
        <v>844</v>
      </c>
      <c r="Q243" s="155"/>
      <c r="R243" s="59"/>
      <c r="S243" s="163">
        <v>0</v>
      </c>
      <c r="T243" s="96" t="str">
        <f t="shared" si="343"/>
        <v/>
      </c>
      <c r="U243" s="96" t="str">
        <f t="shared" si="344"/>
        <v/>
      </c>
      <c r="V243" s="97" t="str">
        <f t="shared" si="335"/>
        <v/>
      </c>
      <c r="W243" s="96" t="str">
        <f>IF(OR(SUM(S243:U243)=0,G243="",G243="sold out"),"",IF(S243&lt;&gt;"",S243*#REF!,IF(T243&lt;&gt;"",T243*#REF!,IF(U243&lt;&gt;"",U243*V243))))</f>
        <v/>
      </c>
      <c r="X243"/>
      <c r="Y243"/>
      <c r="Z243" s="77"/>
      <c r="AA243" s="87" t="e">
        <f t="shared" ref="AA243:AK243" si="347">AA242</f>
        <v>#REF!</v>
      </c>
      <c r="AB243" s="87" t="e">
        <f t="shared" si="347"/>
        <v>#REF!</v>
      </c>
      <c r="AC243" s="87" t="e">
        <f t="shared" si="347"/>
        <v>#REF!</v>
      </c>
      <c r="AD243" s="87" t="e">
        <f t="shared" si="347"/>
        <v>#REF!</v>
      </c>
      <c r="AE243" s="87" t="e">
        <f t="shared" si="347"/>
        <v>#REF!</v>
      </c>
      <c r="AF243" s="87" t="e">
        <f t="shared" si="347"/>
        <v>#REF!</v>
      </c>
      <c r="AG243" s="87" t="e">
        <f t="shared" si="347"/>
        <v>#REF!</v>
      </c>
      <c r="AH243" s="87" t="e">
        <f t="shared" si="347"/>
        <v>#REF!</v>
      </c>
      <c r="AI243" s="87" t="e">
        <f t="shared" si="347"/>
        <v>#REF!</v>
      </c>
      <c r="AJ243" s="87" t="e">
        <f t="shared" si="347"/>
        <v>#REF!</v>
      </c>
      <c r="AK243" s="166" t="e">
        <f t="shared" si="347"/>
        <v>#REF!</v>
      </c>
      <c r="AL243" s="89" t="e">
        <f t="shared" si="325"/>
        <v>#REF!</v>
      </c>
      <c r="AP243" s="137"/>
      <c r="AQ243" s="137"/>
      <c r="AR243" s="137"/>
      <c r="AS243" s="137"/>
      <c r="AT243" s="137"/>
      <c r="AU243" s="137"/>
      <c r="AV243" s="137"/>
      <c r="AW243" s="137"/>
      <c r="AX243" s="137"/>
      <c r="AY243" s="137"/>
    </row>
    <row r="244" spans="1:51" hidden="1" x14ac:dyDescent="0.25">
      <c r="A244" s="56" t="e">
        <f t="shared" si="272"/>
        <v>#REF!</v>
      </c>
      <c r="B244" s="54" t="e">
        <f t="shared" si="326"/>
        <v>#REF!</v>
      </c>
      <c r="C244" s="54" t="e">
        <f t="shared" si="327"/>
        <v>#REF!</v>
      </c>
      <c r="D244" s="54" t="e">
        <f t="shared" si="274"/>
        <v>#REF!</v>
      </c>
      <c r="E244" s="57">
        <f t="shared" ca="1" si="275"/>
        <v>45685.476077199077</v>
      </c>
      <c r="F244" s="85"/>
      <c r="G244" s="33"/>
      <c r="H244" s="65" t="str">
        <f t="shared" si="337"/>
        <v/>
      </c>
      <c r="I244" s="58" t="str">
        <f t="shared" si="338"/>
        <v>Plants</v>
      </c>
      <c r="J244" s="162" t="s">
        <v>220</v>
      </c>
      <c r="K244" s="30"/>
      <c r="L244" s="30"/>
      <c r="M244" s="30"/>
      <c r="N244" s="30"/>
      <c r="O244" s="149"/>
      <c r="P244" s="31" t="s">
        <v>844</v>
      </c>
      <c r="Q244" s="155"/>
      <c r="R244" s="59"/>
      <c r="S244" s="163">
        <v>0</v>
      </c>
      <c r="T244" s="96" t="str">
        <f t="shared" si="343"/>
        <v/>
      </c>
      <c r="U244" s="96" t="str">
        <f t="shared" si="344"/>
        <v/>
      </c>
      <c r="V244" s="97" t="str">
        <f t="shared" si="335"/>
        <v/>
      </c>
      <c r="W244" s="96" t="str">
        <f>IF(OR(SUM(S244:U244)=0,G244="",G244="sold out"),"",IF(S244&lt;&gt;"",S244*#REF!,IF(T244&lt;&gt;"",T244*#REF!,IF(U244&lt;&gt;"",U244*V244))))</f>
        <v/>
      </c>
      <c r="X244"/>
      <c r="Y244"/>
      <c r="Z244" s="77"/>
      <c r="AA244" s="87" t="e">
        <f t="shared" ref="AA244:AK244" si="348">AA243</f>
        <v>#REF!</v>
      </c>
      <c r="AB244" s="87" t="e">
        <f t="shared" si="348"/>
        <v>#REF!</v>
      </c>
      <c r="AC244" s="87" t="e">
        <f t="shared" si="348"/>
        <v>#REF!</v>
      </c>
      <c r="AD244" s="87" t="e">
        <f t="shared" si="348"/>
        <v>#REF!</v>
      </c>
      <c r="AE244" s="87" t="e">
        <f t="shared" si="348"/>
        <v>#REF!</v>
      </c>
      <c r="AF244" s="87" t="e">
        <f t="shared" si="348"/>
        <v>#REF!</v>
      </c>
      <c r="AG244" s="87" t="e">
        <f t="shared" si="348"/>
        <v>#REF!</v>
      </c>
      <c r="AH244" s="87" t="e">
        <f t="shared" si="348"/>
        <v>#REF!</v>
      </c>
      <c r="AI244" s="87" t="e">
        <f t="shared" si="348"/>
        <v>#REF!</v>
      </c>
      <c r="AJ244" s="87" t="e">
        <f t="shared" si="348"/>
        <v>#REF!</v>
      </c>
      <c r="AK244" s="166" t="e">
        <f t="shared" si="348"/>
        <v>#REF!</v>
      </c>
      <c r="AL244" s="89" t="e">
        <f t="shared" si="325"/>
        <v>#REF!</v>
      </c>
      <c r="AP244" s="137"/>
      <c r="AQ244" s="137"/>
      <c r="AR244" s="137"/>
      <c r="AS244" s="137"/>
      <c r="AT244" s="137"/>
      <c r="AU244" s="137"/>
      <c r="AV244" s="137"/>
      <c r="AW244" s="137"/>
      <c r="AX244" s="137"/>
      <c r="AY244" s="137"/>
    </row>
    <row r="245" spans="1:51" hidden="1" x14ac:dyDescent="0.25">
      <c r="A245" s="56" t="e">
        <f t="shared" si="272"/>
        <v>#REF!</v>
      </c>
      <c r="B245" s="54" t="e">
        <f t="shared" si="326"/>
        <v>#REF!</v>
      </c>
      <c r="C245" s="54" t="e">
        <f t="shared" si="327"/>
        <v>#REF!</v>
      </c>
      <c r="D245" s="54" t="e">
        <f t="shared" si="274"/>
        <v>#REF!</v>
      </c>
      <c r="E245" s="57">
        <f t="shared" ca="1" si="275"/>
        <v>45685.476077199077</v>
      </c>
      <c r="F245" s="85"/>
      <c r="G245" s="33"/>
      <c r="H245" s="65" t="str">
        <f t="shared" si="337"/>
        <v/>
      </c>
      <c r="I245" s="58" t="str">
        <f t="shared" si="338"/>
        <v>Plants</v>
      </c>
      <c r="J245" s="162" t="s">
        <v>220</v>
      </c>
      <c r="K245" s="30"/>
      <c r="L245" s="30"/>
      <c r="M245" s="30"/>
      <c r="N245" s="30"/>
      <c r="O245" s="149"/>
      <c r="P245" s="31" t="s">
        <v>844</v>
      </c>
      <c r="Q245" s="155"/>
      <c r="R245" s="59"/>
      <c r="S245" s="163">
        <v>0</v>
      </c>
      <c r="T245" s="96" t="str">
        <f t="shared" si="343"/>
        <v/>
      </c>
      <c r="U245" s="96" t="str">
        <f t="shared" si="344"/>
        <v/>
      </c>
      <c r="V245" s="97" t="str">
        <f t="shared" si="335"/>
        <v/>
      </c>
      <c r="W245" s="96" t="str">
        <f>IF(OR(SUM(S245:U245)=0,G245="",G245="sold out"),"",IF(S245&lt;&gt;"",S245*#REF!,IF(T245&lt;&gt;"",T245*#REF!,IF(U245&lt;&gt;"",U245*V245))))</f>
        <v/>
      </c>
      <c r="X245"/>
      <c r="Y245"/>
      <c r="Z245" s="77"/>
      <c r="AA245" s="87" t="e">
        <f t="shared" ref="AA245:AK245" si="349">AA244</f>
        <v>#REF!</v>
      </c>
      <c r="AB245" s="87" t="e">
        <f t="shared" si="349"/>
        <v>#REF!</v>
      </c>
      <c r="AC245" s="87" t="e">
        <f t="shared" si="349"/>
        <v>#REF!</v>
      </c>
      <c r="AD245" s="87" t="e">
        <f t="shared" si="349"/>
        <v>#REF!</v>
      </c>
      <c r="AE245" s="87" t="e">
        <f t="shared" si="349"/>
        <v>#REF!</v>
      </c>
      <c r="AF245" s="87" t="e">
        <f t="shared" si="349"/>
        <v>#REF!</v>
      </c>
      <c r="AG245" s="87" t="e">
        <f t="shared" si="349"/>
        <v>#REF!</v>
      </c>
      <c r="AH245" s="87" t="e">
        <f t="shared" si="349"/>
        <v>#REF!</v>
      </c>
      <c r="AI245" s="87" t="e">
        <f t="shared" si="349"/>
        <v>#REF!</v>
      </c>
      <c r="AJ245" s="87" t="e">
        <f t="shared" si="349"/>
        <v>#REF!</v>
      </c>
      <c r="AK245" s="166" t="e">
        <f t="shared" si="349"/>
        <v>#REF!</v>
      </c>
      <c r="AL245" s="89" t="e">
        <f t="shared" si="325"/>
        <v>#REF!</v>
      </c>
      <c r="AP245" s="137"/>
      <c r="AQ245" s="137"/>
      <c r="AR245" s="137"/>
      <c r="AS245" s="137"/>
      <c r="AT245" s="137"/>
      <c r="AU245" s="137"/>
      <c r="AV245" s="137"/>
      <c r="AW245" s="137"/>
      <c r="AX245" s="137"/>
      <c r="AY245" s="137"/>
    </row>
    <row r="246" spans="1:51" hidden="1" x14ac:dyDescent="0.25">
      <c r="A246" s="56" t="e">
        <f t="shared" si="272"/>
        <v>#REF!</v>
      </c>
      <c r="B246" s="54" t="e">
        <f t="shared" si="326"/>
        <v>#REF!</v>
      </c>
      <c r="C246" s="54" t="e">
        <f t="shared" si="327"/>
        <v>#REF!</v>
      </c>
      <c r="D246" s="54" t="e">
        <f t="shared" si="274"/>
        <v>#REF!</v>
      </c>
      <c r="E246" s="57">
        <f t="shared" ca="1" si="275"/>
        <v>45685.476077199077</v>
      </c>
      <c r="F246" s="85"/>
      <c r="G246" s="33"/>
      <c r="H246" s="65" t="str">
        <f t="shared" si="337"/>
        <v/>
      </c>
      <c r="I246" s="58" t="str">
        <f t="shared" si="338"/>
        <v>Plants</v>
      </c>
      <c r="J246" s="162" t="s">
        <v>220</v>
      </c>
      <c r="K246" s="30"/>
      <c r="L246" s="30"/>
      <c r="M246" s="30"/>
      <c r="N246" s="30"/>
      <c r="O246" s="149"/>
      <c r="P246" s="31" t="s">
        <v>844</v>
      </c>
      <c r="Q246" s="155"/>
      <c r="R246" s="59"/>
      <c r="S246" s="163">
        <v>0</v>
      </c>
      <c r="T246" s="96" t="str">
        <f t="shared" si="343"/>
        <v/>
      </c>
      <c r="U246" s="96" t="str">
        <f t="shared" si="344"/>
        <v/>
      </c>
      <c r="V246" s="97" t="str">
        <f t="shared" si="335"/>
        <v/>
      </c>
      <c r="W246" s="96" t="str">
        <f>IF(OR(SUM(S246:U246)=0,G246="",G246="sold out"),"",IF(S246&lt;&gt;"",S246*#REF!,IF(T246&lt;&gt;"",T246*#REF!,IF(U246&lt;&gt;"",U246*V246))))</f>
        <v/>
      </c>
      <c r="X246"/>
      <c r="Y246"/>
      <c r="Z246" s="77"/>
      <c r="AA246" s="87" t="e">
        <f t="shared" ref="AA246:AK246" si="350">AA245</f>
        <v>#REF!</v>
      </c>
      <c r="AB246" s="87" t="e">
        <f t="shared" si="350"/>
        <v>#REF!</v>
      </c>
      <c r="AC246" s="87" t="e">
        <f t="shared" si="350"/>
        <v>#REF!</v>
      </c>
      <c r="AD246" s="87" t="e">
        <f t="shared" si="350"/>
        <v>#REF!</v>
      </c>
      <c r="AE246" s="87" t="e">
        <f t="shared" si="350"/>
        <v>#REF!</v>
      </c>
      <c r="AF246" s="87" t="e">
        <f t="shared" si="350"/>
        <v>#REF!</v>
      </c>
      <c r="AG246" s="87" t="e">
        <f t="shared" si="350"/>
        <v>#REF!</v>
      </c>
      <c r="AH246" s="87" t="e">
        <f t="shared" si="350"/>
        <v>#REF!</v>
      </c>
      <c r="AI246" s="87" t="e">
        <f t="shared" si="350"/>
        <v>#REF!</v>
      </c>
      <c r="AJ246" s="87" t="e">
        <f t="shared" si="350"/>
        <v>#REF!</v>
      </c>
      <c r="AK246" s="166" t="e">
        <f t="shared" si="350"/>
        <v>#REF!</v>
      </c>
      <c r="AL246" s="89" t="e">
        <f t="shared" si="325"/>
        <v>#REF!</v>
      </c>
      <c r="AP246" s="137"/>
      <c r="AQ246" s="137"/>
      <c r="AR246" s="137"/>
      <c r="AS246" s="137"/>
      <c r="AT246" s="137"/>
      <c r="AU246" s="137"/>
      <c r="AV246" s="137"/>
      <c r="AW246" s="137"/>
      <c r="AX246" s="137"/>
      <c r="AY246" s="137"/>
    </row>
    <row r="247" spans="1:51" hidden="1" x14ac:dyDescent="0.25">
      <c r="A247" s="56" t="e">
        <f t="shared" si="272"/>
        <v>#REF!</v>
      </c>
      <c r="B247" s="54" t="e">
        <f t="shared" si="326"/>
        <v>#REF!</v>
      </c>
      <c r="C247" s="54" t="e">
        <f t="shared" si="327"/>
        <v>#REF!</v>
      </c>
      <c r="D247" s="54" t="e">
        <f t="shared" si="274"/>
        <v>#REF!</v>
      </c>
      <c r="E247" s="57">
        <f t="shared" ca="1" si="275"/>
        <v>45685.476077199077</v>
      </c>
      <c r="F247" s="85"/>
      <c r="G247" s="33"/>
      <c r="H247" s="65" t="str">
        <f t="shared" si="337"/>
        <v/>
      </c>
      <c r="I247" s="58" t="str">
        <f t="shared" si="338"/>
        <v>Plants</v>
      </c>
      <c r="J247" s="162" t="s">
        <v>220</v>
      </c>
      <c r="K247" s="30"/>
      <c r="L247" s="30"/>
      <c r="M247" s="30"/>
      <c r="N247" s="30"/>
      <c r="O247" s="149"/>
      <c r="P247" s="31" t="s">
        <v>844</v>
      </c>
      <c r="Q247" s="155"/>
      <c r="R247" s="59"/>
      <c r="S247" s="163">
        <v>0</v>
      </c>
      <c r="T247" s="96" t="str">
        <f t="shared" si="343"/>
        <v/>
      </c>
      <c r="U247" s="96" t="str">
        <f t="shared" si="344"/>
        <v/>
      </c>
      <c r="V247" s="97" t="str">
        <f t="shared" si="335"/>
        <v/>
      </c>
      <c r="W247" s="96" t="str">
        <f>IF(OR(SUM(S247:U247)=0,G247="",G247="sold out"),"",IF(S247&lt;&gt;"",S247*#REF!,IF(T247&lt;&gt;"",T247*#REF!,IF(U247&lt;&gt;"",U247*V247))))</f>
        <v/>
      </c>
      <c r="X247"/>
      <c r="Y247"/>
      <c r="Z247" s="77"/>
      <c r="AA247" s="87" t="e">
        <f t="shared" ref="AA247:AK247" si="351">AA246</f>
        <v>#REF!</v>
      </c>
      <c r="AB247" s="87" t="e">
        <f t="shared" si="351"/>
        <v>#REF!</v>
      </c>
      <c r="AC247" s="87" t="e">
        <f t="shared" si="351"/>
        <v>#REF!</v>
      </c>
      <c r="AD247" s="87" t="e">
        <f t="shared" si="351"/>
        <v>#REF!</v>
      </c>
      <c r="AE247" s="87" t="e">
        <f t="shared" si="351"/>
        <v>#REF!</v>
      </c>
      <c r="AF247" s="87" t="e">
        <f t="shared" si="351"/>
        <v>#REF!</v>
      </c>
      <c r="AG247" s="87" t="e">
        <f t="shared" si="351"/>
        <v>#REF!</v>
      </c>
      <c r="AH247" s="87" t="e">
        <f t="shared" si="351"/>
        <v>#REF!</v>
      </c>
      <c r="AI247" s="87" t="e">
        <f t="shared" si="351"/>
        <v>#REF!</v>
      </c>
      <c r="AJ247" s="87" t="e">
        <f t="shared" si="351"/>
        <v>#REF!</v>
      </c>
      <c r="AK247" s="166" t="e">
        <f t="shared" si="351"/>
        <v>#REF!</v>
      </c>
      <c r="AL247" s="89" t="e">
        <f t="shared" si="325"/>
        <v>#REF!</v>
      </c>
      <c r="AP247" s="137"/>
      <c r="AQ247" s="137"/>
      <c r="AR247" s="137"/>
      <c r="AS247" s="137"/>
      <c r="AT247" s="137"/>
      <c r="AU247" s="137"/>
      <c r="AV247" s="137"/>
      <c r="AW247" s="137"/>
      <c r="AX247" s="137"/>
      <c r="AY247" s="137"/>
    </row>
    <row r="248" spans="1:51" hidden="1" x14ac:dyDescent="0.25">
      <c r="A248" s="56" t="e">
        <f t="shared" si="272"/>
        <v>#REF!</v>
      </c>
      <c r="B248" s="54" t="e">
        <f t="shared" si="326"/>
        <v>#REF!</v>
      </c>
      <c r="C248" s="54" t="e">
        <f t="shared" si="327"/>
        <v>#REF!</v>
      </c>
      <c r="D248" s="54" t="e">
        <f t="shared" si="274"/>
        <v>#REF!</v>
      </c>
      <c r="E248" s="57">
        <f t="shared" ca="1" si="275"/>
        <v>45685.476077199077</v>
      </c>
      <c r="F248" s="85"/>
      <c r="G248" s="33"/>
      <c r="H248" s="65" t="str">
        <f t="shared" si="337"/>
        <v/>
      </c>
      <c r="I248" s="58" t="str">
        <f t="shared" si="338"/>
        <v>Plants</v>
      </c>
      <c r="J248" s="162" t="s">
        <v>220</v>
      </c>
      <c r="K248" s="30"/>
      <c r="L248" s="30"/>
      <c r="M248" s="30"/>
      <c r="N248" s="30"/>
      <c r="O248" s="149"/>
      <c r="P248" s="31" t="s">
        <v>844</v>
      </c>
      <c r="Q248" s="155"/>
      <c r="R248" s="59"/>
      <c r="S248" s="163">
        <v>0</v>
      </c>
      <c r="T248" s="96" t="str">
        <f t="shared" si="343"/>
        <v/>
      </c>
      <c r="U248" s="96" t="str">
        <f t="shared" si="344"/>
        <v/>
      </c>
      <c r="V248" s="97" t="str">
        <f t="shared" si="335"/>
        <v/>
      </c>
      <c r="W248" s="96" t="str">
        <f>IF(OR(SUM(S248:U248)=0,G248="",G248="sold out"),"",IF(S248&lt;&gt;"",S248*#REF!,IF(T248&lt;&gt;"",T248*#REF!,IF(U248&lt;&gt;"",U248*V248))))</f>
        <v/>
      </c>
      <c r="X248"/>
      <c r="Y248"/>
      <c r="Z248" s="77"/>
      <c r="AA248" s="87" t="e">
        <f t="shared" ref="AA248:AK248" si="352">AA247</f>
        <v>#REF!</v>
      </c>
      <c r="AB248" s="87" t="e">
        <f t="shared" si="352"/>
        <v>#REF!</v>
      </c>
      <c r="AC248" s="87" t="e">
        <f t="shared" si="352"/>
        <v>#REF!</v>
      </c>
      <c r="AD248" s="87" t="e">
        <f t="shared" si="352"/>
        <v>#REF!</v>
      </c>
      <c r="AE248" s="87" t="e">
        <f t="shared" si="352"/>
        <v>#REF!</v>
      </c>
      <c r="AF248" s="87" t="e">
        <f t="shared" si="352"/>
        <v>#REF!</v>
      </c>
      <c r="AG248" s="87" t="e">
        <f t="shared" si="352"/>
        <v>#REF!</v>
      </c>
      <c r="AH248" s="87" t="e">
        <f t="shared" si="352"/>
        <v>#REF!</v>
      </c>
      <c r="AI248" s="87" t="e">
        <f t="shared" si="352"/>
        <v>#REF!</v>
      </c>
      <c r="AJ248" s="87" t="e">
        <f t="shared" si="352"/>
        <v>#REF!</v>
      </c>
      <c r="AK248" s="166" t="e">
        <f t="shared" si="352"/>
        <v>#REF!</v>
      </c>
      <c r="AL248" s="89" t="e">
        <f t="shared" si="325"/>
        <v>#REF!</v>
      </c>
      <c r="AP248" s="137"/>
      <c r="AQ248" s="137"/>
      <c r="AR248" s="137"/>
      <c r="AS248" s="137"/>
      <c r="AT248" s="137"/>
      <c r="AU248" s="137"/>
      <c r="AV248" s="137"/>
      <c r="AW248" s="137"/>
      <c r="AX248" s="137"/>
      <c r="AY248" s="137"/>
    </row>
    <row r="249" spans="1:51" hidden="1" x14ac:dyDescent="0.25">
      <c r="A249" s="56" t="e">
        <f t="shared" si="272"/>
        <v>#REF!</v>
      </c>
      <c r="B249" s="54" t="e">
        <f t="shared" si="326"/>
        <v>#REF!</v>
      </c>
      <c r="C249" s="54" t="e">
        <f t="shared" si="327"/>
        <v>#REF!</v>
      </c>
      <c r="D249" s="54" t="e">
        <f t="shared" si="274"/>
        <v>#REF!</v>
      </c>
      <c r="E249" s="57">
        <f t="shared" ca="1" si="275"/>
        <v>45685.476077199077</v>
      </c>
      <c r="F249" s="85"/>
      <c r="G249" s="33"/>
      <c r="H249" s="65" t="str">
        <f t="shared" si="337"/>
        <v/>
      </c>
      <c r="I249" s="58" t="str">
        <f t="shared" si="338"/>
        <v>Plants</v>
      </c>
      <c r="J249" s="162" t="s">
        <v>220</v>
      </c>
      <c r="K249" s="30"/>
      <c r="L249" s="30"/>
      <c r="M249" s="30"/>
      <c r="N249" s="30"/>
      <c r="O249" s="149"/>
      <c r="P249" s="31" t="s">
        <v>844</v>
      </c>
      <c r="Q249" s="155"/>
      <c r="R249" s="59"/>
      <c r="S249" s="163">
        <v>0</v>
      </c>
      <c r="T249" s="96" t="str">
        <f t="shared" si="343"/>
        <v/>
      </c>
      <c r="U249" s="96" t="str">
        <f t="shared" si="344"/>
        <v/>
      </c>
      <c r="V249" s="97" t="str">
        <f t="shared" si="335"/>
        <v/>
      </c>
      <c r="W249" s="96" t="str">
        <f>IF(OR(SUM(S249:U249)=0,G249="",G249="sold out"),"",IF(S249&lt;&gt;"",S249*#REF!,IF(T249&lt;&gt;"",T249*#REF!,IF(U249&lt;&gt;"",U249*V249))))</f>
        <v/>
      </c>
      <c r="X249"/>
      <c r="Y249"/>
      <c r="Z249" s="77"/>
      <c r="AA249" s="87" t="e">
        <f t="shared" ref="AA249:AK249" si="353">AA248</f>
        <v>#REF!</v>
      </c>
      <c r="AB249" s="87" t="e">
        <f t="shared" si="353"/>
        <v>#REF!</v>
      </c>
      <c r="AC249" s="87" t="e">
        <f t="shared" si="353"/>
        <v>#REF!</v>
      </c>
      <c r="AD249" s="87" t="e">
        <f t="shared" si="353"/>
        <v>#REF!</v>
      </c>
      <c r="AE249" s="87" t="e">
        <f t="shared" si="353"/>
        <v>#REF!</v>
      </c>
      <c r="AF249" s="87" t="e">
        <f t="shared" si="353"/>
        <v>#REF!</v>
      </c>
      <c r="AG249" s="87" t="e">
        <f t="shared" si="353"/>
        <v>#REF!</v>
      </c>
      <c r="AH249" s="87" t="e">
        <f t="shared" si="353"/>
        <v>#REF!</v>
      </c>
      <c r="AI249" s="87" t="e">
        <f t="shared" si="353"/>
        <v>#REF!</v>
      </c>
      <c r="AJ249" s="87" t="e">
        <f t="shared" si="353"/>
        <v>#REF!</v>
      </c>
      <c r="AK249" s="166" t="e">
        <f t="shared" si="353"/>
        <v>#REF!</v>
      </c>
      <c r="AL249" s="89" t="e">
        <f t="shared" si="325"/>
        <v>#REF!</v>
      </c>
      <c r="AP249" s="137"/>
      <c r="AQ249" s="137"/>
      <c r="AR249" s="137"/>
      <c r="AS249" s="137"/>
      <c r="AT249" s="137"/>
      <c r="AU249" s="137"/>
      <c r="AV249" s="137"/>
      <c r="AW249" s="137"/>
      <c r="AX249" s="137"/>
      <c r="AY249" s="137"/>
    </row>
    <row r="250" spans="1:51" hidden="1" x14ac:dyDescent="0.25">
      <c r="A250" s="56" t="e">
        <f t="shared" si="272"/>
        <v>#REF!</v>
      </c>
      <c r="B250" s="54" t="e">
        <f t="shared" si="326"/>
        <v>#REF!</v>
      </c>
      <c r="C250" s="54" t="e">
        <f t="shared" si="327"/>
        <v>#REF!</v>
      </c>
      <c r="D250" s="54" t="e">
        <f t="shared" si="274"/>
        <v>#REF!</v>
      </c>
      <c r="E250" s="57">
        <f t="shared" ca="1" si="275"/>
        <v>45685.476077199077</v>
      </c>
      <c r="F250" s="85"/>
      <c r="G250" s="33"/>
      <c r="H250" s="65" t="str">
        <f t="shared" si="337"/>
        <v/>
      </c>
      <c r="I250" s="58" t="str">
        <f t="shared" si="338"/>
        <v>Plants</v>
      </c>
      <c r="J250" s="162" t="s">
        <v>220</v>
      </c>
      <c r="K250" s="30"/>
      <c r="L250" s="30"/>
      <c r="M250" s="30"/>
      <c r="N250" s="30"/>
      <c r="O250" s="149"/>
      <c r="P250" s="31" t="s">
        <v>844</v>
      </c>
      <c r="Q250" s="155"/>
      <c r="R250" s="59"/>
      <c r="S250" s="163">
        <v>0</v>
      </c>
      <c r="T250" s="96" t="str">
        <f t="shared" si="343"/>
        <v/>
      </c>
      <c r="U250" s="96" t="str">
        <f t="shared" si="344"/>
        <v/>
      </c>
      <c r="V250" s="97" t="str">
        <f t="shared" si="335"/>
        <v/>
      </c>
      <c r="W250" s="96" t="str">
        <f>IF(OR(SUM(S250:U250)=0,G250="",G250="sold out"),"",IF(S250&lt;&gt;"",S250*#REF!,IF(T250&lt;&gt;"",T250*#REF!,IF(U250&lt;&gt;"",U250*V250))))</f>
        <v/>
      </c>
      <c r="X250"/>
      <c r="Y250"/>
      <c r="Z250" s="77"/>
      <c r="AA250" s="87" t="e">
        <f t="shared" ref="AA250:AL253" si="354">AA249</f>
        <v>#REF!</v>
      </c>
      <c r="AB250" s="87" t="e">
        <f t="shared" si="354"/>
        <v>#REF!</v>
      </c>
      <c r="AC250" s="87" t="e">
        <f t="shared" si="354"/>
        <v>#REF!</v>
      </c>
      <c r="AD250" s="87" t="e">
        <f t="shared" si="354"/>
        <v>#REF!</v>
      </c>
      <c r="AE250" s="87" t="e">
        <f t="shared" si="354"/>
        <v>#REF!</v>
      </c>
      <c r="AF250" s="87" t="e">
        <f t="shared" si="354"/>
        <v>#REF!</v>
      </c>
      <c r="AG250" s="87" t="e">
        <f t="shared" si="354"/>
        <v>#REF!</v>
      </c>
      <c r="AH250" s="87" t="e">
        <f t="shared" si="354"/>
        <v>#REF!</v>
      </c>
      <c r="AI250" s="87" t="e">
        <f t="shared" si="354"/>
        <v>#REF!</v>
      </c>
      <c r="AJ250" s="87" t="e">
        <f t="shared" si="354"/>
        <v>#REF!</v>
      </c>
      <c r="AK250" s="166" t="e">
        <f t="shared" si="354"/>
        <v>#REF!</v>
      </c>
      <c r="AL250" s="89" t="e">
        <f t="shared" si="354"/>
        <v>#REF!</v>
      </c>
      <c r="AP250" s="137"/>
      <c r="AQ250" s="137"/>
      <c r="AR250" s="137"/>
      <c r="AS250" s="137"/>
      <c r="AT250" s="137"/>
      <c r="AU250" s="137"/>
      <c r="AV250" s="137"/>
      <c r="AW250" s="137"/>
      <c r="AX250" s="137"/>
      <c r="AY250" s="137"/>
    </row>
    <row r="251" spans="1:51" hidden="1" x14ac:dyDescent="0.25">
      <c r="A251" s="56" t="e">
        <f t="shared" si="272"/>
        <v>#REF!</v>
      </c>
      <c r="B251" s="54" t="e">
        <f t="shared" si="326"/>
        <v>#REF!</v>
      </c>
      <c r="C251" s="54" t="e">
        <f t="shared" si="327"/>
        <v>#REF!</v>
      </c>
      <c r="D251" s="54" t="e">
        <f t="shared" si="274"/>
        <v>#REF!</v>
      </c>
      <c r="E251" s="57">
        <f t="shared" ca="1" si="275"/>
        <v>45685.476077199077</v>
      </c>
      <c r="F251" s="85"/>
      <c r="G251" s="33"/>
      <c r="H251" s="65" t="str">
        <f t="shared" si="337"/>
        <v/>
      </c>
      <c r="I251" s="58" t="str">
        <f t="shared" si="338"/>
        <v>Plants</v>
      </c>
      <c r="J251" s="162" t="s">
        <v>220</v>
      </c>
      <c r="K251" s="30"/>
      <c r="L251" s="30"/>
      <c r="M251" s="30"/>
      <c r="N251" s="30"/>
      <c r="O251" s="149"/>
      <c r="P251" s="31" t="s">
        <v>844</v>
      </c>
      <c r="Q251" s="155"/>
      <c r="R251" s="59"/>
      <c r="S251" s="163">
        <v>0</v>
      </c>
      <c r="T251" s="96" t="str">
        <f t="shared" si="343"/>
        <v/>
      </c>
      <c r="U251" s="96" t="str">
        <f t="shared" si="344"/>
        <v/>
      </c>
      <c r="V251" s="97" t="str">
        <f t="shared" si="335"/>
        <v/>
      </c>
      <c r="W251" s="96" t="str">
        <f>IF(OR(SUM(S251:U251)=0,G251="",G251="sold out"),"",IF(S251&lt;&gt;"",S251*#REF!,IF(T251&lt;&gt;"",T251*#REF!,IF(U251&lt;&gt;"",U251*V251))))</f>
        <v/>
      </c>
      <c r="X251"/>
      <c r="Y251"/>
      <c r="Z251" s="77"/>
      <c r="AA251" s="87" t="e">
        <f t="shared" ref="AA251:AK251" si="355">AA250</f>
        <v>#REF!</v>
      </c>
      <c r="AB251" s="87" t="e">
        <f t="shared" si="355"/>
        <v>#REF!</v>
      </c>
      <c r="AC251" s="87" t="e">
        <f t="shared" si="355"/>
        <v>#REF!</v>
      </c>
      <c r="AD251" s="87" t="e">
        <f t="shared" si="355"/>
        <v>#REF!</v>
      </c>
      <c r="AE251" s="87" t="e">
        <f t="shared" si="355"/>
        <v>#REF!</v>
      </c>
      <c r="AF251" s="87" t="e">
        <f t="shared" si="355"/>
        <v>#REF!</v>
      </c>
      <c r="AG251" s="87" t="e">
        <f t="shared" si="355"/>
        <v>#REF!</v>
      </c>
      <c r="AH251" s="87" t="e">
        <f t="shared" si="355"/>
        <v>#REF!</v>
      </c>
      <c r="AI251" s="87" t="e">
        <f t="shared" si="355"/>
        <v>#REF!</v>
      </c>
      <c r="AJ251" s="87" t="e">
        <f t="shared" si="355"/>
        <v>#REF!</v>
      </c>
      <c r="AK251" s="166" t="e">
        <f t="shared" si="355"/>
        <v>#REF!</v>
      </c>
      <c r="AL251" s="89" t="e">
        <f t="shared" si="354"/>
        <v>#REF!</v>
      </c>
      <c r="AP251" s="137"/>
      <c r="AQ251" s="137"/>
      <c r="AR251" s="137"/>
      <c r="AS251" s="137"/>
      <c r="AT251" s="137"/>
      <c r="AU251" s="137"/>
      <c r="AV251" s="137"/>
      <c r="AW251" s="137"/>
      <c r="AX251" s="137"/>
      <c r="AY251" s="137"/>
    </row>
    <row r="252" spans="1:51" hidden="1" x14ac:dyDescent="0.25">
      <c r="A252" s="56" t="e">
        <f t="shared" si="272"/>
        <v>#REF!</v>
      </c>
      <c r="B252" s="54" t="e">
        <f t="shared" si="326"/>
        <v>#REF!</v>
      </c>
      <c r="C252" s="54" t="e">
        <f t="shared" si="327"/>
        <v>#REF!</v>
      </c>
      <c r="D252" s="54" t="e">
        <f t="shared" si="274"/>
        <v>#REF!</v>
      </c>
      <c r="E252" s="57">
        <f t="shared" ca="1" si="275"/>
        <v>45685.476077199077</v>
      </c>
      <c r="F252" s="85"/>
      <c r="G252" s="33"/>
      <c r="H252" s="65" t="str">
        <f t="shared" si="337"/>
        <v/>
      </c>
      <c r="I252" s="58" t="str">
        <f t="shared" si="338"/>
        <v>Plants</v>
      </c>
      <c r="J252" s="162" t="s">
        <v>220</v>
      </c>
      <c r="K252" s="30"/>
      <c r="L252" s="30"/>
      <c r="M252" s="30"/>
      <c r="N252" s="30"/>
      <c r="O252" s="149"/>
      <c r="P252" s="31" t="s">
        <v>844</v>
      </c>
      <c r="Q252" s="155"/>
      <c r="R252" s="59"/>
      <c r="S252" s="163">
        <v>0</v>
      </c>
      <c r="T252" s="96" t="str">
        <f t="shared" si="343"/>
        <v/>
      </c>
      <c r="U252" s="96" t="str">
        <f t="shared" si="344"/>
        <v/>
      </c>
      <c r="V252" s="97" t="str">
        <f t="shared" si="335"/>
        <v/>
      </c>
      <c r="W252" s="96" t="str">
        <f>IF(OR(SUM(S252:U252)=0,G252="",G252="sold out"),"",IF(S252&lt;&gt;"",S252*#REF!,IF(T252&lt;&gt;"",T252*#REF!,IF(U252&lt;&gt;"",U252*V252))))</f>
        <v/>
      </c>
      <c r="X252"/>
      <c r="Y252"/>
      <c r="Z252" s="77"/>
      <c r="AA252" s="87" t="e">
        <f t="shared" ref="AA252:AK252" si="356">AA251</f>
        <v>#REF!</v>
      </c>
      <c r="AB252" s="87" t="e">
        <f t="shared" si="356"/>
        <v>#REF!</v>
      </c>
      <c r="AC252" s="87" t="e">
        <f t="shared" si="356"/>
        <v>#REF!</v>
      </c>
      <c r="AD252" s="87" t="e">
        <f t="shared" si="356"/>
        <v>#REF!</v>
      </c>
      <c r="AE252" s="87" t="e">
        <f t="shared" si="356"/>
        <v>#REF!</v>
      </c>
      <c r="AF252" s="87" t="e">
        <f t="shared" si="356"/>
        <v>#REF!</v>
      </c>
      <c r="AG252" s="87" t="e">
        <f t="shared" si="356"/>
        <v>#REF!</v>
      </c>
      <c r="AH252" s="87" t="e">
        <f t="shared" si="356"/>
        <v>#REF!</v>
      </c>
      <c r="AI252" s="87" t="e">
        <f t="shared" si="356"/>
        <v>#REF!</v>
      </c>
      <c r="AJ252" s="87" t="e">
        <f t="shared" si="356"/>
        <v>#REF!</v>
      </c>
      <c r="AK252" s="166" t="e">
        <f t="shared" si="356"/>
        <v>#REF!</v>
      </c>
      <c r="AL252" s="89" t="e">
        <f t="shared" si="354"/>
        <v>#REF!</v>
      </c>
      <c r="AP252" s="137"/>
      <c r="AQ252" s="137"/>
      <c r="AR252" s="137"/>
      <c r="AS252" s="137"/>
      <c r="AT252" s="137"/>
      <c r="AU252" s="137"/>
      <c r="AV252" s="137"/>
      <c r="AW252" s="137"/>
      <c r="AX252" s="137"/>
      <c r="AY252" s="137"/>
    </row>
    <row r="253" spans="1:51" hidden="1" x14ac:dyDescent="0.25">
      <c r="A253" s="56" t="e">
        <f t="shared" si="272"/>
        <v>#REF!</v>
      </c>
      <c r="B253" s="54" t="e">
        <f t="shared" si="326"/>
        <v>#REF!</v>
      </c>
      <c r="C253" s="54" t="e">
        <f t="shared" si="327"/>
        <v>#REF!</v>
      </c>
      <c r="D253" s="54" t="e">
        <f t="shared" si="274"/>
        <v>#REF!</v>
      </c>
      <c r="E253" s="57">
        <f t="shared" ca="1" si="275"/>
        <v>45685.476077199077</v>
      </c>
      <c r="F253" s="85"/>
      <c r="G253" s="33"/>
      <c r="H253" s="65" t="str">
        <f t="shared" si="337"/>
        <v/>
      </c>
      <c r="I253" s="58" t="str">
        <f t="shared" si="338"/>
        <v>Plants</v>
      </c>
      <c r="J253" s="162" t="s">
        <v>220</v>
      </c>
      <c r="K253" s="30"/>
      <c r="L253" s="30"/>
      <c r="M253" s="30"/>
      <c r="N253" s="30"/>
      <c r="O253" s="149"/>
      <c r="P253" s="31" t="s">
        <v>844</v>
      </c>
      <c r="Q253" s="155"/>
      <c r="R253" s="59"/>
      <c r="S253" s="163">
        <v>0</v>
      </c>
      <c r="T253" s="96" t="str">
        <f t="shared" si="343"/>
        <v/>
      </c>
      <c r="U253" s="96" t="str">
        <f t="shared" si="344"/>
        <v/>
      </c>
      <c r="V253" s="97" t="str">
        <f t="shared" si="335"/>
        <v/>
      </c>
      <c r="W253" s="96" t="str">
        <f>IF(OR(SUM(S253:U253)=0,G253="",G253="sold out"),"",IF(S253&lt;&gt;"",S253*#REF!,IF(T253&lt;&gt;"",T253*#REF!,IF(U253&lt;&gt;"",U253*V253))))</f>
        <v/>
      </c>
      <c r="X253"/>
      <c r="Y253"/>
      <c r="Z253" s="77"/>
      <c r="AA253" s="87" t="e">
        <f t="shared" ref="AA253:AK253" si="357">AA252</f>
        <v>#REF!</v>
      </c>
      <c r="AB253" s="87" t="e">
        <f t="shared" si="357"/>
        <v>#REF!</v>
      </c>
      <c r="AC253" s="87" t="e">
        <f t="shared" si="357"/>
        <v>#REF!</v>
      </c>
      <c r="AD253" s="87" t="e">
        <f t="shared" si="357"/>
        <v>#REF!</v>
      </c>
      <c r="AE253" s="87" t="e">
        <f t="shared" si="357"/>
        <v>#REF!</v>
      </c>
      <c r="AF253" s="87" t="e">
        <f t="shared" si="357"/>
        <v>#REF!</v>
      </c>
      <c r="AG253" s="87" t="e">
        <f t="shared" si="357"/>
        <v>#REF!</v>
      </c>
      <c r="AH253" s="87" t="e">
        <f t="shared" si="357"/>
        <v>#REF!</v>
      </c>
      <c r="AI253" s="87" t="e">
        <f t="shared" si="357"/>
        <v>#REF!</v>
      </c>
      <c r="AJ253" s="87" t="e">
        <f t="shared" si="357"/>
        <v>#REF!</v>
      </c>
      <c r="AK253" s="166" t="e">
        <f t="shared" si="357"/>
        <v>#REF!</v>
      </c>
      <c r="AL253" s="89" t="e">
        <f t="shared" si="354"/>
        <v>#REF!</v>
      </c>
      <c r="AP253" s="137"/>
      <c r="AQ253" s="137"/>
      <c r="AR253" s="137"/>
      <c r="AS253" s="137"/>
      <c r="AT253" s="137"/>
      <c r="AU253" s="137"/>
      <c r="AV253" s="137"/>
      <c r="AW253" s="137"/>
      <c r="AX253" s="137"/>
      <c r="AY253" s="137"/>
    </row>
    <row r="254" spans="1:51" hidden="1" x14ac:dyDescent="0.25"/>
    <row r="255" spans="1:51" hidden="1" x14ac:dyDescent="0.25"/>
    <row r="256" spans="1:51" hidden="1" x14ac:dyDescent="0.25"/>
    <row r="257" spans="22:22" hidden="1" x14ac:dyDescent="0.25"/>
    <row r="259" spans="22:22" x14ac:dyDescent="0.25">
      <c r="V259" s="79">
        <f>SUM(V219,V220,V223,V224,V228,V229,V231)</f>
        <v>0</v>
      </c>
    </row>
  </sheetData>
  <sheetProtection algorithmName="SHA-512" hashValue="xBeV4P4iue7s9ea1LE9nGSi3900cFzdooHDBBzEDP2T0j+jYQOvwFbJHyXcTVPOMxa5KMaboJQknYFe/VT08kw==" saltValue="sY7wm2Y6OE/Fq9wzoFtqhg==" spinCount="100000" sheet="1" selectLockedCells="1"/>
  <protectedRanges>
    <protectedRange sqref="G3:G36" name="Range1"/>
    <protectedRange sqref="G40:G123" name="Range2"/>
    <protectedRange sqref="G176 G126:G143" name="Range3"/>
    <protectedRange sqref="G146:G175 G177:G187" name="Range4"/>
    <protectedRange sqref="G190:G210" name="Range5"/>
    <protectedRange sqref="G217:G232" name="Range6"/>
  </protectedRanges>
  <hyperlinks>
    <hyperlink ref="Q3" r:id="rId1" display="http://euroaarboretum.com.au/wpcproduct/silver-wattle/" xr:uid="{F1A28D8A-44D5-4698-BB5A-2E1E7B55E459}"/>
    <hyperlink ref="Q4" r:id="rId2" display="http://euroaarboretum.com.au/wpcproduct/test-images-63/" xr:uid="{D2B49058-3CDA-4653-933D-BF0CE4FBA955}"/>
    <hyperlink ref="Q5" r:id="rId3" display="http://euroaarboretum.com.au/wpcproduct/black-wattle/" xr:uid="{343A622F-6E83-4AD6-A586-090B0EF4C6C1}"/>
    <hyperlink ref="Q6" r:id="rId4" display="http://euroaarboretum.com.au/wpcproduct/blackwood-wattle/" xr:uid="{7F9A6517-3358-4D07-AAED-1E02E24B20DB}"/>
    <hyperlink ref="Q7" r:id="rId5" display="http://euroaarboretum.com.au/wpcproduct/buloke/" xr:uid="{48845E37-A607-457A-96C7-860A1CC9CE57}"/>
    <hyperlink ref="Q8" r:id="rId6" display="http://euroaarboretum.com.au/wpcproduct/black-she-oak/" xr:uid="{06246E79-32AB-4C1A-8C92-BACD551DE5EF}"/>
    <hyperlink ref="Q9" r:id="rId7" display="http://euroaarboretum.com.au/wpcproduct/drooping-she-oak/" xr:uid="{A25E7560-64FE-489F-AC2A-9E876BB5E4DB}"/>
    <hyperlink ref="Q10" r:id="rId8" display="http://euroaarboretum.com.au/wpcproduct/silver-banksia/" xr:uid="{E539CCD4-D830-428C-811A-EBBDBF83CC5B}"/>
    <hyperlink ref="Q12" r:id="rId9" xr:uid="{ABD55BC7-20E2-43B5-96ED-A3225CF0D1B4}"/>
    <hyperlink ref="Q13" r:id="rId10" xr:uid="{A7CC6AB6-EAA8-4C9F-BC82-A8D38B0CC1CF}"/>
    <hyperlink ref="Q14" r:id="rId11" display="http://euroaarboretum.com.au/wpcproduct/bull-mallee/" xr:uid="{13582383-FE86-483D-ACD0-6D049C1D3BBA}"/>
    <hyperlink ref="Q15" r:id="rId12" xr:uid="{08EF7BAE-167A-4C69-AF0A-9459CFB69821}"/>
    <hyperlink ref="Q16" r:id="rId13" display="http://euroaarboretum.com.au/wpcproduct/river-red-gum/" xr:uid="{7960BA81-A073-457A-ACA7-D9C4EABA4D5F}"/>
    <hyperlink ref="Q18" r:id="rId14" display="http://euroaarboretum.com.au/wpcproduct/mountain-swamp-gum/" xr:uid="{BDFDA147-1ED6-4CA5-A619-22EFEB964753}"/>
    <hyperlink ref="Q19" r:id="rId15" display="http://euroaarboretum.com.au/wpcproduct/broad-leaved-peppermint/" xr:uid="{4191F5E7-F607-4EEB-BD4B-E8D677293802}"/>
    <hyperlink ref="Q21" r:id="rId16" display="http://euroaarboretum.com.au/wpcproduct/blue-gum/" xr:uid="{5A0C553A-565B-44A1-8EB5-841769BD6E04}"/>
    <hyperlink ref="Q22" r:id="rId17" display="http://euroaarboretum.com.au/wpcproduct/long-leaf-box/" xr:uid="{4D249B89-ABF3-40B2-9660-F856C19549D3}"/>
    <hyperlink ref="Q23" r:id="rId18" display="http://euroaarboretum.com.au/wpcproduct/yellow-gum/" xr:uid="{50E3143F-9BDF-4B4A-BA3B-B30A7E91502B}"/>
    <hyperlink ref="Q24" r:id="rId19" display="http://euroaarboretum.com.au/wpcproduct/red-stringybark/" xr:uid="{EEDAE475-D429-449F-9EDA-920311324071}"/>
    <hyperlink ref="Q25" r:id="rId20" display="http://euroaarboretum.com.au/wpcproduct/yellow-box/" xr:uid="{C25CA5AF-96AF-43C6-ADD7-327CBE0C2164}"/>
    <hyperlink ref="Q26" r:id="rId21" display="http://euroaarboretum.com.au/wpcproduct/grey-box/" xr:uid="{C1BF956F-4B47-4796-A76F-891751DD0887}"/>
    <hyperlink ref="Q27" r:id="rId22" display="http://euroaarboretum.com.au/wpcproduct/messmate/" xr:uid="{2F750479-EB8D-41ED-8608-2433604DD22B}"/>
    <hyperlink ref="Q28" r:id="rId23" display="http://euroaarboretum.com.au/wpcproduct/swamp-gum/" xr:uid="{17BA522B-09F0-4F79-8D04-EADBA303E484}"/>
    <hyperlink ref="Q29" r:id="rId24" display="http://euroaarboretum.com.au/wpcproduct/snow-gum/" xr:uid="{B6208F42-ED30-41A9-A3E1-BC2E8207B777}"/>
    <hyperlink ref="Q30" r:id="rId25" display="http://euroaarboretum.com.au/wpcproduct/red-box/" xr:uid="{57E38C88-47D5-488A-96B5-602DCF3E3DD4}"/>
    <hyperlink ref="Q31" r:id="rId26" display="http://euroaarboretum.com.au/wpcproduct/blue-mallee/" xr:uid="{7B9C079B-5A1A-41D7-9CB8-11F6F0F39FC2}"/>
    <hyperlink ref="Q32" r:id="rId27" display="http://euroaarboretum.com.au/wpcproduct/narrow-leaved-peppermint/" xr:uid="{BDA00416-F682-42AF-886F-9B10AFC75471}"/>
    <hyperlink ref="Q33" r:id="rId28" display="http://euroaarboretum.com.au/wpcproduct/candlebark/" xr:uid="{68B489C7-E458-4FC1-B4DD-14532453D5F5}"/>
    <hyperlink ref="Q34" r:id="rId29" xr:uid="{481A3F6B-34E3-4E3C-BA4B-9A75BE00971A}"/>
    <hyperlink ref="Q35" r:id="rId30" display="http://euroaarboretum.com.au/wpcproduct/red-ironbark/" xr:uid="{E536939F-1268-41BC-B153-0AADBD10EA74}"/>
    <hyperlink ref="Q36" r:id="rId31" display="http://euroaarboretum.com.au/wpcproduct/manna-gum/" xr:uid="{73BD795F-3D2E-45A6-9849-D9FE1A82BB74}"/>
    <hyperlink ref="Q37" r:id="rId32" display="http://euroaarboretum.com.au/wpcproduct/green-mallee/" xr:uid="{7C418CC4-EA19-4403-BC1C-24572625AC4A}"/>
    <hyperlink ref="Q40" r:id="rId33" display="http://euroaarboretum.com.au/wpcproduct/gold-dust-wattle/" xr:uid="{9E1E7CE8-0BEF-4E24-9874-0049C8506BB7}"/>
    <hyperlink ref="Q41" r:id="rId34" display="http://euroaarboretum.com.au/wpcproduct/rough-wattle/" xr:uid="{08D143AB-1218-4AAB-B6B0-FB0518E72664}"/>
    <hyperlink ref="Q43" r:id="rId35" display="http://euroaarboretum.com.au/wpcproduct/showy-wattle/" xr:uid="{5A281EC3-2061-4B46-B6FA-04A5644CD4D8}"/>
    <hyperlink ref="Q44" r:id="rId36" display="http://euroaarboretum.com.au/wpcproduct/bent-leaf-wattle/" xr:uid="{6BE61A18-E4E1-4270-908B-1E23963876AB}"/>
    <hyperlink ref="Q45" r:id="rId37" display="http://euroaarboretum.com.au/wpcproduct/spreading-wattle/" xr:uid="{0382D755-50DE-45BA-9FA4-BC6B73A3562A}"/>
    <hyperlink ref="Q46" r:id="rId38" display="http://euroaarboretum.com.au/wpcproduct/ploughshare-wattle/" xr:uid="{6D624868-CC6E-492C-A18C-A290E2D9ED7B}"/>
    <hyperlink ref="Q48" r:id="rId39" display="http://euroaarboretum.com.au/wpcproduct/woolly-wattle/" xr:uid="{5E7C4A8E-A22E-45D2-9925-701C0FE69632}"/>
    <hyperlink ref="Q49" r:id="rId40" display="http://euroaarboretum.com.au/wpcproduct/mitchells-wattle/" xr:uid="{C5D54A7C-0C7F-4CFB-AC93-2ACD492ED757}"/>
    <hyperlink ref="Q50" r:id="rId41" display="http://euroaarboretum.com.au/wpcproduct/mallee-wattle/" xr:uid="{5B42E823-754D-4EA0-ABC5-ADF68C212CF9}"/>
    <hyperlink ref="Q51" r:id="rId42" display="http://euroaarboretum.com.au/wpcproduct/hedge-wattle/" xr:uid="{BD93845D-E3AD-4273-9F91-8DEC437C4DCD}"/>
    <hyperlink ref="Q52" r:id="rId43" display="http://euroaarboretum.com.au/wpcproduct/hickory-wattle/" xr:uid="{A2DEEC56-F2B5-492A-8EA5-1EFC8F604BFE}"/>
    <hyperlink ref="Q53" r:id="rId44" display="http://euroaarboretum.com.au/wpcproduct/ovens-wattle/" xr:uid="{59BE6DB8-A0A6-46A7-A997-7007A1BD7A7F}"/>
    <hyperlink ref="Q54" r:id="rId45" display="http://euroaarboretum.com.au/wpcproduct/golden-wattle/" xr:uid="{4B3F3F52-475C-4C7D-B7E2-1F4C4A7A0423}"/>
    <hyperlink ref="Q55" r:id="rId46" display="http://euroaarboretum.com.au/wpcproduct/red-stem-wattle/" xr:uid="{071A6E0D-F5A4-41E9-87B3-BD7953C4B4B7}"/>
    <hyperlink ref="Q56" r:id="rId47" display="http://euroaarboretum.com.au/wpcproduct/varnish-wattle/" xr:uid="{F531607E-7729-4643-9FEA-219B3D999520}"/>
    <hyperlink ref="Q57" r:id="rId48" display="http://euroaarboretum.com.au/wpcproduct/sweet-bursaria/" xr:uid="{CF6A927E-8B6E-4FEA-BDEB-6872E5069633}"/>
    <hyperlink ref="Q58" r:id="rId49" display="http://euroaarboretum.com.au/wpcproduct/river-bottlebrush/" xr:uid="{54D70A61-3A4C-42C4-A9A0-CD0D6EF1EDBA}"/>
    <hyperlink ref="Q59" r:id="rId50" display="http://euroaarboretum.com.au/wpcproduct/fringe-myrtle/" xr:uid="{3D574538-344E-460E-B3AB-039DF7ACB1E2}"/>
    <hyperlink ref="Q60" r:id="rId51" display="http://euroaarboretum.com.au/wpcproduct/common-cassinia/" xr:uid="{529269F7-E629-4047-9D54-F267D8D6B773}"/>
    <hyperlink ref="Q61" r:id="rId52" display="http://euroaarboretum.com.au/wpcproduct/drooping-cassinia/" xr:uid="{584F298B-FCDF-4694-9FA2-99BBA7EB05ED}"/>
    <hyperlink ref="Q62" r:id="rId53" display="http://euroaarboretum.com.au/wpcproduct/shiny-cassinia/" xr:uid="{3119188C-F536-4353-A1F4-47839E9B1D4C}"/>
    <hyperlink ref="Q63" r:id="rId54" display="http://euroaarboretum.com.au/wpcproduct/cottony-haeckeria/" xr:uid="{CE2FC854-5948-4DFD-926F-1889439BE093}"/>
    <hyperlink ref="Q64" r:id="rId55" display="http://euroaarboretum.com.au/wpcproduct/prickly-current-bush/" xr:uid="{E4ADE08F-6492-439D-9A3C-4BFFA6D4AB84}"/>
    <hyperlink ref="Q65" r:id="rId56" display="http://euroaarboretum.com.au/wpcproduct/rock-correa/" xr:uid="{82580952-B520-4F91-8597-60BF32F4B1C5}"/>
    <hyperlink ref="Q66" r:id="rId57" display="http://euroaarboretum.com.au/wpcproduct/mountain-correa/" xr:uid="{5BE2E41D-74A6-4BF0-A874-777ACE165B66}"/>
    <hyperlink ref="Q67" r:id="rId58" display="http://euroaarboretum.com.au/wpcproduct/common-correa/" xr:uid="{DA9CFD0D-2E4C-47D5-A951-F9E3E8A5B0CE}"/>
    <hyperlink ref="Q68" r:id="rId59" display="http://euroaarboretum.com.au/wpcproduct/hop-bitter-pea/" xr:uid="{992A775F-A204-4FC9-AFFD-460E91FB90CF}"/>
    <hyperlink ref="Q69" r:id="rId60" display="http://euroaarboretum.com.au/wpcproduct/narrow-leaf-bitter-pea/" xr:uid="{3E13DDF0-2CCE-40E3-865B-5310EEDBF749}"/>
    <hyperlink ref="Q70" r:id="rId61" display="http://euroaarboretum.com.au/wpcproduct/gorse-bitter-pea/" xr:uid="{56556952-426E-4FA4-8768-7816498A58FE}"/>
    <hyperlink ref="Q71" r:id="rId62" display="http://euroaarboretum.com.au/wpcproduct/grey-parrot-pea/" xr:uid="{0009473A-3085-4088-9956-04AAABAA528C}"/>
    <hyperlink ref="Q72" r:id="rId63" display="http://euroaarboretum.com.au/wpcproduct/prickly-parrot-pea/" xr:uid="{BBDC27D1-61E5-41F5-8969-26625A3CEC90}"/>
    <hyperlink ref="Q73" r:id="rId64" display="http://euroaarboretum.com.au/wpcproduct/showy-parrot-pea/" xr:uid="{D29C660F-8099-402C-A5C5-85CC5A36119F}"/>
    <hyperlink ref="Q74" r:id="rId65" display="http://euroaarboretum.com.au/wpcproduct/fern-leaf-hop-bush/" xr:uid="{FB498B51-A663-4044-9687-E0A8A6660AEB}"/>
    <hyperlink ref="Q75" r:id="rId66" display="http://euroaarboretum.com.au/wpcproduct/slender-hop-bush/" xr:uid="{5B4D26F1-5B79-4BDE-8257-69F9582EF82E}"/>
    <hyperlink ref="Q76" r:id="rId67" display="http://euroaarboretum.com.au/wpcproduct/wedge-leaf-hop-bush/" xr:uid="{5E97039F-5456-46A7-A6D9-83CCEAD8A1FB}"/>
    <hyperlink ref="Q77" r:id="rId68" display="http://euroaarboretum.com.au/wpcproduct/common-heath/" xr:uid="{ED4D2192-7CBF-4310-AD78-97307F500A04}"/>
    <hyperlink ref="Q78" r:id="rId69" display="http://euroaarboretum.com.au/wpcproduct/spreading-eutaxia/" xr:uid="{39D5FA63-1FF6-462F-A3CA-407A8E64E515}"/>
    <hyperlink ref="Q79" r:id="rId70" display="http://euroaarboretum.com.au/wpcproduct/common-eutaxia/" xr:uid="{9B44E5BB-C715-491A-ABE6-64DB5A64CB01}"/>
    <hyperlink ref="Q80" r:id="rId71" display="http://euroaarboretum.com.au/wpcproduct/cats-claw-grevillea/" xr:uid="{1D5EC158-F0AB-4335-97C6-8910B1FD84E6}"/>
    <hyperlink ref="Q81" r:id="rId72" display="http://euroaarboretum.com.au/wpcproduct/hemp-bush/" xr:uid="{6208EFBA-BE52-444C-9EF4-6EB28A64D5AC}"/>
    <hyperlink ref="Q83" r:id="rId73" display="http://euroaarboretum.com.au/wpcproduct/erect-guinea-flower/" xr:uid="{E0A8DCD5-598D-4DCB-A738-DA3883EF28E7}"/>
    <hyperlink ref="Q84" r:id="rId74" display="http://euroaarboretum.com.au/wpcproduct/austral-indigo/" xr:uid="{BCAE29EB-2A94-4994-85B9-CBAC393AF8E3}"/>
    <hyperlink ref="Q85" r:id="rId75" display="http://euroaarboretum.com.au/wpcproduct/violet-kunzea/" xr:uid="{ED829ECC-A0D3-4BE0-9557-F820CEE3834D}"/>
    <hyperlink ref="Q86" r:id="rId76" display="http://euroaarboretum.com.au/wpcproduct/prickly-tea-tree/" xr:uid="{6A4C376C-F96B-4E29-BBD0-E3A1F098D840}"/>
    <hyperlink ref="Q87" r:id="rId77" display="http://euroaarboretum.com.au/wpcproduct/mountain-tea-tree/" xr:uid="{BED1441D-53BF-4C56-9211-CD5C4256D662}"/>
    <hyperlink ref="Q88" r:id="rId78" display="http://euroaarboretum.com.au/wpcproduct/woolly-tea-tree/" xr:uid="{97EAA251-733E-4594-AE33-C40730853EF9}"/>
    <hyperlink ref="Q89" r:id="rId79" display="http://euroaarboretum.com.au/wpcproduct/river-tea-tree/" xr:uid="{CD79AE24-A068-45AA-8524-61548052005B}"/>
    <hyperlink ref="Q90" r:id="rId80" display="http://euroaarboretum.com.au/wpcproduct/rough-barked-honey-myrtle/" xr:uid="{E762836A-6536-4BF2-86DB-6F6D8B899E65}"/>
    <hyperlink ref="Q91" r:id="rId81" display="http://euroaarboretum.com.au/wpcproduct/broombush/" xr:uid="{1269F2E4-D197-430F-81CE-4B25DE101509}"/>
    <hyperlink ref="Q92" r:id="rId82" display="http://euroaarboretum.com.au/wpcproduct/tree-violet/" xr:uid="{76C269D0-EDB6-453F-B5FD-B071D9BD0442}"/>
    <hyperlink ref="Q94" r:id="rId83" display="http://euroaarboretum.com.au/wpcproduct/mountain-mirbelia/" xr:uid="{712D40FD-BBAA-4480-8DF4-5F98133FA99A}"/>
    <hyperlink ref="Q95" r:id="rId84" display="http://euroaarboretum.com.au/wpcproduct/musk-daisy-bush/" xr:uid="{71BB3CCD-09E0-49ED-9CBE-AF22F0E36675}"/>
    <hyperlink ref="Q96" r:id="rId85" display="http://euroaarboretum.com.au/wpcproduct/snow-daisy-bush/" xr:uid="{45B94A3C-CFEE-437D-94DD-5771EFA2D1B4}"/>
    <hyperlink ref="Q97" r:id="rId86" display="http://euroaarboretum.com.au/wpcproduct/dusty-daisy-bush/" xr:uid="{F328455C-CA2C-4669-9C95-F86358330287}"/>
    <hyperlink ref="Q98" r:id="rId87" display="http://euroaarboretum.com.au/wpcproduct/grey-everlasting/" xr:uid="{2E64FEBD-600F-49F5-81EA-86C3F989C830}"/>
    <hyperlink ref="Q99" r:id="rId88" display="http://euroaarboretum.com.au/wpcproduct/bootlace-bush/" xr:uid="{51051934-DAB5-470C-BF91-3B73CE74ECC3}"/>
    <hyperlink ref="Q100" r:id="rId89" display="http://euroaarboretum.com.au/wpcproduct/common-rice%c2%ad%e2%80%90flower/" xr:uid="{9319F049-0DD3-4DFE-A914-EC2575E771A6}"/>
    <hyperlink ref="Q101" r:id="rId90" display="http://euroaarboretum.com.au/wpcproduct/slender-rice-flower/" xr:uid="{E44A0E41-6866-46A8-9C1D-429824D5734A}"/>
    <hyperlink ref="Q102" r:id="rId91" display="http://euroaarboretum.com.au/wpcproduct/weeping-pittosporum/" xr:uid="{3D9373F4-197F-4AA0-9ADB-A2BC26135605}"/>
    <hyperlink ref="Q103" r:id="rId92" display="http://euroaarboretum.com.au/wpcproduct/hazel-pomaderris/" xr:uid="{2993BF4D-BBC3-45C7-959C-F62CCBB26B34}"/>
    <hyperlink ref="Q104" r:id="rId93" display="http://euroaarboretum.com.au/wpcproduct/prunus-pomaderris/" xr:uid="{26B1AE68-3BF3-4276-99F6-982FA7760204}"/>
    <hyperlink ref="Q105" r:id="rId94" display="http://euroaarboretum.com.au/wpcproduct/cluster-pomaderris/" xr:uid="{C2EC1EA5-FAD2-48B4-B48B-B33372981A4A}"/>
    <hyperlink ref="Q106" r:id="rId95" display="http://euroaarboretum.com.au/wpcproduct/victorian-christmas-bush/" xr:uid="{1083E0C6-2A43-4828-AF64-A67796791E52}"/>
    <hyperlink ref="Q108" r:id="rId96" display="http://euroaarboretum.com.au/wpcproduct/large-leaf-bush-pea/" xr:uid="{44F865AD-0012-4459-9D67-1C892F3DBBFB}"/>
    <hyperlink ref="Q110" r:id="rId97" display="http://euroaarboretum.com.au/wpcproduct/dwarf-bush-pea/" xr:uid="{7E3D7B97-E935-40C2-B480-037FD9BCB1DB}"/>
    <hyperlink ref="Q111" r:id="rId98" display="http://euroaarboretum.com.au/wpcproduct/twiggy-bush-pea/" xr:uid="{1DAB2D4D-053A-4DDA-8F1C-2DEB6C037A27}"/>
    <hyperlink ref="Q112" r:id="rId99" display="http://euroaarboretum.com.au/wpcproduct/loose-flower-bush-pea/" xr:uid="{0E810FDD-0E0F-48CE-9D18-65652CFDCB77}"/>
    <hyperlink ref="Q113" r:id="rId100" display="http://euroaarboretum.com.au/wpcproduct/matted-bush%e2%80%90pea/" xr:uid="{A3F9BCA7-AB60-4807-A47D-662CA953B423}"/>
    <hyperlink ref="Q114" r:id="rId101" display="http://euroaarboretum.com.au/wpcproduct/heathy-bush-pea/" xr:uid="{C47F72F2-2384-4B8B-AF2D-8B671D748C9F}"/>
    <hyperlink ref="Q116" r:id="rId102" display="http://euroaarboretum.com.au/wpcproduct/highland-bush-pea/" xr:uid="{07418687-8466-45E0-B13E-484B583572B9}"/>
    <hyperlink ref="Q117" r:id="rId103" display="http://euroaarboretum.com.au/wpcproduct/narrow-leaf-desert-cassia/" xr:uid="{35B35E13-966B-4524-B91F-363D4D796209}"/>
    <hyperlink ref="Q118" r:id="rId104" display="http://euroaarboretum.com.au/wpcproduct/dusty-miller/" xr:uid="{7670F05E-9AEA-4F9A-A215-05F1E1710D4B}"/>
    <hyperlink ref="Q119" r:id="rId105" display="http://euroaarboretum.com.au/wpcproduct/leafy-templetonia/" xr:uid="{FC1C0A08-D644-4125-B7C0-0A594C83B882}"/>
    <hyperlink ref="Q120" r:id="rId106" display="http://euroaarboretum.com.au/wpcproduct/pink-bells/" xr:uid="{F018F327-D8FF-4A62-B888-65D97CCFD7E6}"/>
    <hyperlink ref="Q121" r:id="rId107" display="http://euroaarboretum.com.au/wpcproduct/diggers-speedwell/" xr:uid="{E3ED64AF-1FF3-4069-A2D0-CEAC79EFC6D7}"/>
    <hyperlink ref="Q122" r:id="rId108" display="http://euroaarboretum.com.au/wpcproduct/golden-spray/" xr:uid="{E6FD034C-D300-44C9-850A-A2C755E63000}"/>
    <hyperlink ref="Q126" r:id="rId109" display="http://euroaarboretum.com.au/wpcproduct/thin-leaf-wattle/" xr:uid="{34830F61-1698-4826-AF4B-8D09C99EB04A}"/>
    <hyperlink ref="Q127" r:id="rId110" display="http://euroaarboretum.com.au/wpcproduct/berry-saltbush/" xr:uid="{88AD865D-6417-413A-BEAA-18488288B6BA}"/>
    <hyperlink ref="Q128" r:id="rId111" display="http://euroaarboretum.com.au/wpcproduct/common-apple-berry/" xr:uid="{27C34966-FF5A-424A-9D54-8A1B914BE7B5}"/>
    <hyperlink ref="Q129" r:id="rId112" display="http://euroaarboretum.com.au/wpcproduct/creeping-bossiaea/" xr:uid="{4227BF11-3593-4183-87D8-34022F4C494E}"/>
    <hyperlink ref="Q131" r:id="rId113" display="http://euroaarboretum.com.au/wpcproduct/mountain-clematis/" xr:uid="{B1B1F3FC-C479-40E3-8816-9F50094E35F8}"/>
    <hyperlink ref="Q132" r:id="rId114" display="http://euroaarboretum.com.au/wpcproduct/small-leaved-clematis/" xr:uid="{7FE12FFA-8581-4B3D-A413-9D8EAB0D9FE4}"/>
    <hyperlink ref="Q133" r:id="rId115" display="http://euroaarboretum.com.au/wpcproduct/kidney-weed/" xr:uid="{C8B3A891-56B5-4FED-80CA-77C2FC62752F}"/>
    <hyperlink ref="Q134" r:id="rId116" display="http://euroaarboretum.com.au/wpcproduct/saloop/" xr:uid="{5427ECFD-2608-46BC-8E24-2A6FDFD8D46E}"/>
    <hyperlink ref="Q135" r:id="rId117" display="http://euroaarboretum.com.au/wpcproduct/nodding-saltbush/" xr:uid="{CFB14AB2-E646-4BB7-BE32-0312E53E377F}"/>
    <hyperlink ref="Q136" r:id="rId118" display="http://euroaarboretum.com.au/wpcproduct/ruby-saltbush/" xr:uid="{538E4AC0-AAB2-4689-8B87-260B826D4E7C}"/>
    <hyperlink ref="Q137" r:id="rId119" display="http://euroaarboretum.com.au/wpcproduct/twining-glycine/" xr:uid="{E8ABCD24-DA3E-49C9-A7FD-CC92E911ABCB}"/>
    <hyperlink ref="Q139" r:id="rId120" display="http://euroaarboretum.com.au/wpcproduct/variable-glycine/" xr:uid="{72662438-196D-48B4-AB28-DC85C9927F4D}"/>
    <hyperlink ref="Q140" r:id="rId121" display="http://euroaarboretum.com.au/wpcproduct/grey-guinea-flower/" xr:uid="{B698D0B9-C53C-4E66-A872-005575449719}"/>
    <hyperlink ref="Q141" r:id="rId122" display="http://euroaarboretum.com.au/wpcproduct/running-postman/" xr:uid="{1FAF283B-A849-47DE-B2FB-0266E3303CB3}"/>
    <hyperlink ref="Q146" r:id="rId123" display="http://euroaarboretum.com.au/wpcproduct/nodding-chocolate-lily/" xr:uid="{72DCCBB8-707F-4AFA-A707-AAF85D6BA927}"/>
    <hyperlink ref="Q148" r:id="rId124" display="http://euroaarboretum.com.au/wpcproduct/small-vanilla-lily/" xr:uid="{85817144-35BB-4B9F-BB4E-60BC412498B5}"/>
    <hyperlink ref="Q149" r:id="rId125" display="http://euroaarboretum.com.au/wpcproduct/chocolate-lily/" xr:uid="{85F8327F-C777-468B-ACAE-79CF8BAE7E33}"/>
    <hyperlink ref="Q151" r:id="rId126" display="http://euroaarboretum.com.au/wpcproduct/cut-leaf-daisy/" xr:uid="{41A9917B-5174-4426-ACF7-6BEECD738E95}"/>
    <hyperlink ref="Q152" r:id="rId127" display="http://euroaarboretum.com.au/wpcproduct/yellow-bulbine-lily/" xr:uid="{6668BAFE-513D-4CCB-9AE1-417712756543}"/>
    <hyperlink ref="Q153" r:id="rId128" display="http://euroaarboretum.com.au/wpcproduct/rock-lily/" xr:uid="{4C85BFFD-2F91-4C13-8BB6-BAA815FCB0A2}"/>
    <hyperlink ref="Q154" r:id="rId129" display="http://euroaarboretum.com.au/wpcproduct/lemon-beauty-heads/" xr:uid="{6FCF061C-FD78-4459-854C-97C33E9B891A}"/>
    <hyperlink ref="Q156" r:id="rId130" display="http://euroaarboretum.com.au/wpcproduct/common-everlasting/" xr:uid="{700118C3-70C3-4167-A9CF-0633C84D4E15}"/>
    <hyperlink ref="Q157" r:id="rId131" display="http://euroaarboretum.com.au/wpcproduct/clustered-everlasting/" xr:uid="{F8F7BF69-C972-40A9-B747-EC65B7C2CC00}"/>
    <hyperlink ref="Q158" r:id="rId132" display="http://euroaarboretum.com.au/wpcproduct/pink-bindweed/" xr:uid="{06640EE4-A357-462E-AD07-5A3915B3A49C}"/>
    <hyperlink ref="Q159" r:id="rId133" display="http://euroaarboretum.com.au/wpcproduct/button-everlasting/" xr:uid="{2F879310-4476-4F91-B090-0C8932456B85}"/>
    <hyperlink ref="Q160" r:id="rId134" display="http://euroaarboretum.com.au/wpcproduct/swamp-billy-buttons/" xr:uid="{8189F925-067A-4B60-BF3E-1BA782C67687}"/>
    <hyperlink ref="Q161" r:id="rId135" display="http://euroaarboretum.com.au/wpcproduct/billy-buttons/" xr:uid="{8B77919B-FA55-452C-8DE0-0490B44D089E}"/>
    <hyperlink ref="Q163" r:id="rId136" display="http://euroaarboretum.com.au/wpcproduct/pale-flax%e2%80%90lily/" xr:uid="{4097FF57-4941-496F-8192-307C35820E93}"/>
    <hyperlink ref="Q165" r:id="rId137" display="http://euroaarboretum.com.au/wpcproduct/tasman-flax-lily/" xr:uid="{503EB419-0390-4B01-AE28-B9A09889CE52}"/>
    <hyperlink ref="Q166" r:id="rId138" display="http://euroaarboretum.com.au/wpcproduct/blue-devil/" xr:uid="{151DDD90-C460-4F4C-AD55-11C4F1DF160E}"/>
    <hyperlink ref="Q167" r:id="rId139" display="http://euroaarboretum.com.au/wpcproduct/rock-isotome/" xr:uid="{D0AC8C49-0270-422D-B34B-43079F20A612}"/>
    <hyperlink ref="Q168" r:id="rId140" display="http://euroaarboretum.com.au/wpcproduct/scaly-buttons/" xr:uid="{45207C04-EBEC-4FF6-BE04-FF7EBDA6340C}"/>
    <hyperlink ref="Q169" r:id="rId141" display="http://euroaarboretum.com.au/wpcproduct/hoary-sunray/" xr:uid="{8C66B6B7-1AF9-4E5C-AC26-2CFBB8C5AF2C}"/>
    <hyperlink ref="Q170" r:id="rId142" display="http://euroaarboretum.com.au/wpcproduct/native-flax/" xr:uid="{0292A760-5360-4FF8-AEC3-36CCDA1ADF70}"/>
    <hyperlink ref="Q171" r:id="rId143" display="http://euroaarboretum.com.au/wpcproduct/mirnong-yam-daisy/" xr:uid="{86EC5A7E-0359-459C-8444-27F3E31C3F58}"/>
    <hyperlink ref="Q172" r:id="rId144" display="http://euroaarboretum.com.au/wpcproduct/minnie-daisy/" xr:uid="{252A138B-11BD-4DC6-A521-53C660FBF9CB}"/>
    <hyperlink ref="Q173" r:id="rId145" display="http://euroaarboretum.com.au/wpcproduct/austral-storks-bill/" xr:uid="{3CD24474-750B-45BA-9BFA-465E92E555C4}"/>
    <hyperlink ref="Q175" r:id="rId146" display="http://euroaarboretum.com.au/wpcproduct/mulla-mulla/" xr:uid="{970EDA94-3132-4D64-9E2A-C6BF2F78FEDD}"/>
    <hyperlink ref="Q178" r:id="rId147" display="http://euroaarboretum.com.au/wpcproduct/drumsticks/" xr:uid="{0F7E1D14-8EE7-4D2C-B640-71BCE5E2A679}"/>
    <hyperlink ref="Q179" r:id="rId148" display="http://euroaarboretum.com.au/wpcproduct/chamomile-sunray/" xr:uid="{34154207-16B8-4960-BA5A-FC03EFD99714}"/>
    <hyperlink ref="Q180" r:id="rId149" display="http://euroaarboretum.com.au/wpcproduct/paper-sunray/" xr:uid="{EF7C4344-8C6F-4A64-845D-99E534B16CC3}"/>
    <hyperlink ref="Q181" r:id="rId150" display="http://euroaarboretum.com.au/wpcproduct/grass-trigger-flower/" xr:uid="{A8592BC7-9F89-4013-8954-8017CED4EF91}"/>
    <hyperlink ref="Q182" r:id="rId151" display="http://euroaarboretum.com.au/wpcproduct/nodding-blue-lily/" xr:uid="{967A0072-4981-495E-ABBA-075A1D2D25A1}"/>
    <hyperlink ref="Q183" r:id="rId152" display="http://euroaarboretum.com.au/wpcproduct/broughton-pea/" xr:uid="{27CC5FB5-C762-485D-87E1-A247EA58BC3D}"/>
    <hyperlink ref="Q184" r:id="rId153" display="http://euroaarboretum.com.au/wpcproduct/spur-velleia/" xr:uid="{3881DB85-7FA7-4F9C-9A9A-D925AB54615D}"/>
    <hyperlink ref="Q185" r:id="rId154" display="http://euroaarboretum.com.au/wpcproduct/fuzzy-new-holland-daisy/" xr:uid="{0931DBAD-3BED-4B0F-81F7-9861F76D247D}"/>
    <hyperlink ref="Q186" r:id="rId155" display="http://euroaarboretum.com.au/wpcproduct/tall-bluebell/" xr:uid="{0B1BB27D-0987-4810-912B-AB9EE9EE365A}"/>
    <hyperlink ref="Q187" r:id="rId156" display="http://euroaarboretum.com.au/wpcproduct/sticky-everlasting/" xr:uid="{2FC23D1A-543A-4672-8EE8-12229218E637}"/>
    <hyperlink ref="Q190" r:id="rId157" display="http://euroaarboretum.com.au/wpcproduct/common-swamp-wallaby-grass/" xr:uid="{FE5749FF-F02B-4312-9FD5-72A0F23176E1}"/>
    <hyperlink ref="Q191" r:id="rId158" display="http://euroaarboretum.com.au/wpcproduct/common-wheat-grass/" xr:uid="{1727F1A7-A652-4B87-9C4F-C6FBC586FE68}"/>
    <hyperlink ref="Q192" r:id="rId159" display="http://euroaarboretum.com.au/wpcproduct/purple-wire%c2%ad%e2%80%90grass/" xr:uid="{C45BDBF9-349E-4EE6-8C04-E68EC49BAAE3}"/>
    <hyperlink ref="Q193" r:id="rId160" display="http://euroaarboretum.com.au/wpcproduct/dense-spear-grass/" xr:uid="{4879E864-E7CC-4F7B-88F4-8336FAE9AD3D}"/>
    <hyperlink ref="Q194" r:id="rId161" display="http://euroaarboretum.com.au/wpcproduct/feather-spear-grass/" xr:uid="{9A97E690-BC3C-469C-A5C2-0EBE4961D54B}"/>
    <hyperlink ref="Q195" r:id="rId162" display="http://euroaarboretum.com.au/wpcproduct/tall-sedge/" xr:uid="{CFF8F2A5-CC47-40C2-886C-559029BE5F1D}"/>
    <hyperlink ref="Q197" r:id="rId163" display="http://euroaarboretum.com.au/wpcproduct/knob-sedge/" xr:uid="{339F8DE4-9B34-40CD-981B-0FBFB00B4194}"/>
    <hyperlink ref="Q198" r:id="rId164" display="http://euroaarboretum.com.au/wpcproduct/rush-sedge/" xr:uid="{9B4E1E6F-B28D-4C1C-8980-AF5E1B97A083}"/>
    <hyperlink ref="Q199" r:id="rId165" display="http://euroaarboretum.com.au/wpcproduct/silky-blue-grass/" xr:uid="{03E9C0BC-9CE9-4512-A383-573C24806F36}"/>
    <hyperlink ref="Q200" r:id="rId166" display="http://euroaarboretum.com.au/wpcproduct/spiny-headed-mat-rush/" xr:uid="{EFC07D8D-EEC4-4094-B0EB-70F742D02BF8}"/>
    <hyperlink ref="Q201" r:id="rId167" display="http://euroaarboretum.com.au/wpcproduct/weeping-grass/" xr:uid="{D10CFE62-80A7-45FC-9899-1F8B81954E00}"/>
    <hyperlink ref="Q202" r:id="rId168" display="http://euroaarboretum.com.au/wpcproduct/common-tussock-grass/" xr:uid="{823E32BA-252A-4F21-831C-C97996FC2B74}"/>
    <hyperlink ref="Q203" r:id="rId169" display="http://euroaarboretum.com.au/wpcproduct/soft-tussock-grass/" xr:uid="{660D02AE-BB05-4700-A276-F231B27A3CB8}"/>
    <hyperlink ref="Q204" r:id="rId170" display="http://euroaarboretum.com.au/wpcproduct/grey-tussock-grass/" xr:uid="{5BE253D6-DEE5-42DC-89CF-CEA11557EE1E}"/>
    <hyperlink ref="Q205" r:id="rId171" display="http://euroaarboretum.com.au/wpcproduct/common-wallaby-grass/" xr:uid="{39B336B5-24DC-46B8-B427-28615CAD2642}"/>
    <hyperlink ref="Q206" r:id="rId172" display="http://euroaarboretum.com.au/wpcproduct/brown-back-wallaby-grass/" xr:uid="{59D4131A-7936-4994-9162-F9AA301F8303}"/>
    <hyperlink ref="Q208" r:id="rId173" display="http://euroaarboretum.com.au/wpcproduct/red-anther-wallaby-grass/" xr:uid="{13537428-7997-4B28-824C-3983170F59C7}"/>
    <hyperlink ref="Q209" r:id="rId174" display="http://euroaarboretum.com.au/wpcproduct/bristly-wallaby-grass/" xr:uid="{A892AFA9-8965-4601-A5C9-6F6B387E71EC}"/>
    <hyperlink ref="Q210" r:id="rId175" display="http://euroaarboretum.com.au/wpcproduct/kangaroo-grass/" xr:uid="{DD3F385D-370D-4EC4-8EB1-E06815DEAA73}"/>
    <hyperlink ref="Q224" r:id="rId176" xr:uid="{E249AE47-4C47-43B9-ABD4-68EC22657DB7}"/>
    <hyperlink ref="Q225" r:id="rId177" xr:uid="{783EBAF4-F22B-4E25-80F5-EA4EAEB6E9E9}"/>
    <hyperlink ref="Q226" r:id="rId178" xr:uid="{17991537-AFDA-4B90-AB13-D9D7305A4943}"/>
    <hyperlink ref="Q227" r:id="rId179" display="http://euroaarboretum.com.au/wpcproduct/wire-mesh-guards-cattle/" xr:uid="{77E3061E-8D56-402A-AE73-36ABAAED629F}"/>
    <hyperlink ref="Q42" r:id="rId180" display="http://euroaarboretum.com.au/wpcproduct/grey-mulga/" xr:uid="{8ED9A20E-D4AA-46EE-A3F8-80FA0ABDD678}"/>
    <hyperlink ref="Q176" r:id="rId181" display="http://euroaarboretum.com.au/wpcproduct/magenta-storksbill/" xr:uid="{DF61089C-9AED-4F91-85B8-A1AA7290DFAE}"/>
    <hyperlink ref="Q20" r:id="rId182" tooltip="Kamarooka Mallee" xr:uid="{B79C7963-AF49-47FC-A1F7-F400BE747ADA}"/>
    <hyperlink ref="Q82" r:id="rId183" xr:uid="{9CF37149-A103-41EC-8EA0-5CB250570B25}"/>
    <hyperlink ref="Q107" r:id="rId184" xr:uid="{91BC173E-4B09-4378-8160-59FF103D12BD}"/>
    <hyperlink ref="Q109" r:id="rId185" xr:uid="{80E1CDA7-8690-48B4-B906-4C295A7EE3B0}"/>
    <hyperlink ref="Q115" r:id="rId186" xr:uid="{525F10CC-6404-4388-9D9A-2C453D0920E1}"/>
    <hyperlink ref="Q130" r:id="rId187" xr:uid="{48E8576B-60C7-4914-AC87-F2FAED0121BB}"/>
    <hyperlink ref="Q142" r:id="rId188" xr:uid="{962967BF-72F2-4F2F-93ED-C72233092B4C}"/>
    <hyperlink ref="Q143" r:id="rId189" xr:uid="{8CCC4276-B51A-4220-86EE-2533C26B1A74}"/>
    <hyperlink ref="Q147" r:id="rId190" xr:uid="{08E20582-0B30-481B-A85F-0BAC5B3AA46C}"/>
    <hyperlink ref="Q150" r:id="rId191" xr:uid="{09980A50-F63A-412A-9759-9C954DF9B749}"/>
    <hyperlink ref="Q155" r:id="rId192" xr:uid="{ABB1C961-4956-493E-95E9-5AC6A9B0A3A5}"/>
    <hyperlink ref="Q162" r:id="rId193" xr:uid="{F42DC68A-C7AA-4C27-93A0-1847B4C93864}"/>
    <hyperlink ref="Q164" r:id="rId194" xr:uid="{1DC5D603-1BE7-444A-8BB4-C196BA11B250}"/>
    <hyperlink ref="Q174" r:id="rId195" xr:uid="{67D0AC9D-3703-4880-85B8-EF4EAF0A58B7}"/>
    <hyperlink ref="Q207" r:id="rId196" xr:uid="{45F9A0D5-1303-452E-9D66-2426821F4FA4}"/>
    <hyperlink ref="Q230" r:id="rId197" xr:uid="{90F11DB8-E581-48E6-A1C4-A53D9B2452B1}"/>
    <hyperlink ref="Q232" r:id="rId198" xr:uid="{018CFF29-11A3-4AA4-94F1-ECE68E2B3C29}"/>
    <hyperlink ref="Q233" r:id="rId199" xr:uid="{6F264E5B-FCE1-4013-BC36-FBA2015EE733}"/>
    <hyperlink ref="Q11" r:id="rId200" xr:uid="{A2B968B7-3138-4EC5-80D2-72167CF6B045}"/>
    <hyperlink ref="Q123" r:id="rId201" xr:uid="{68D2FB21-7BC3-45CD-A2A0-8818399DBA19}"/>
    <hyperlink ref="Q228" r:id="rId202" xr:uid="{CB2AAF37-0A8E-4880-A649-F268A3B55921}"/>
    <hyperlink ref="Q196" r:id="rId203" display="http://euroaarboretum.com.au/wpcproduct/tassel-sedge/" xr:uid="{42FC4CC5-074C-4D71-89F8-0A817DE9A546}"/>
    <hyperlink ref="Q138" r:id="rId204" display="http://euroaarboretum.com.au/wpcproduct/happy-wanderer-purple-coral-pea/" xr:uid="{7F0F761A-3D65-46E2-B6AF-234A301A13ED}"/>
  </hyperlinks>
  <pageMargins left="0.7" right="0.7" top="0.75" bottom="0.75" header="0.3" footer="0.3"/>
  <pageSetup paperSize="9" orientation="portrait" horizontalDpi="4294967293" r:id="rId205"/>
  <legacyDrawing r:id="rId20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B2F441DD1313468A2ED69D08A4D38F" ma:contentTypeVersion="17" ma:contentTypeDescription="Create a new document." ma:contentTypeScope="" ma:versionID="81473d0f3a3d3d93e8f287815cc57313">
  <xsd:schema xmlns:xsd="http://www.w3.org/2001/XMLSchema" xmlns:xs="http://www.w3.org/2001/XMLSchema" xmlns:p="http://schemas.microsoft.com/office/2006/metadata/properties" xmlns:ns2="a5a0b193-0f37-4e25-a509-f990ca3add0a" xmlns:ns3="8e5d15d2-992a-492f-b7d9-87ec29ed0d84" targetNamespace="http://schemas.microsoft.com/office/2006/metadata/properties" ma:root="true" ma:fieldsID="1573250a3091db4f32844c86e7ffcfb3" ns2:_="" ns3:_="">
    <xsd:import namespace="a5a0b193-0f37-4e25-a509-f990ca3add0a"/>
    <xsd:import namespace="8e5d15d2-992a-492f-b7d9-87ec29ed0d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Collected" minOccurs="0"/>
                <xsd:element ref="ns2:Invoice" minOccurs="0"/>
                <xsd:element ref="ns2:DepositReceived" minOccurs="0"/>
                <xsd:element ref="ns2:Depositreceived0" minOccurs="0"/>
                <xsd:element ref="ns2:MonthrecforCollection" minOccurs="0"/>
                <xsd:element ref="ns2:InvoicePaid" minOccurs="0"/>
                <xsd:element ref="ns2: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OrderFillied" minOccurs="0"/>
                <xsd:element ref="ns2:Incomplete4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0b193-0f37-4e25-a509-f990ca3add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llected" ma:index="11" nillable="true" ma:displayName="Collected" ma:format="Dropdown" ma:internalName="Collected">
      <xsd:simpleType>
        <xsd:restriction base="dms:Text">
          <xsd:maxLength value="255"/>
        </xsd:restriction>
      </xsd:simpleType>
    </xsd:element>
    <xsd:element name="Invoice" ma:index="12" nillable="true" ma:displayName="Invoice" ma:format="Dropdown" ma:internalName="Invoice">
      <xsd:simpleType>
        <xsd:restriction base="dms:Text">
          <xsd:maxLength value="255"/>
        </xsd:restriction>
      </xsd:simpleType>
    </xsd:element>
    <xsd:element name="DepositReceived" ma:index="13" nillable="true" ma:displayName="Deposit Received " ma:format="Dropdown" ma:internalName="DepositReceived">
      <xsd:simpleType>
        <xsd:restriction base="dms:Note">
          <xsd:maxLength value="255"/>
        </xsd:restriction>
      </xsd:simpleType>
    </xsd:element>
    <xsd:element name="Depositreceived0" ma:index="14" nillable="true" ma:displayName="Deposit received" ma:format="Dropdown" ma:internalName="Depositreceived0">
      <xsd:simpleType>
        <xsd:restriction base="dms:Text">
          <xsd:maxLength value="255"/>
        </xsd:restriction>
      </xsd:simpleType>
    </xsd:element>
    <xsd:element name="MonthrecforCollection" ma:index="15" nillable="true" ma:displayName="Month rec for Collection" ma:format="Dropdown" ma:internalName="MonthrecforCollection">
      <xsd:simpleType>
        <xsd:restriction base="dms:Text">
          <xsd:maxLength value="255"/>
        </xsd:restriction>
      </xsd:simpleType>
    </xsd:element>
    <xsd:element name="InvoicePaid" ma:index="16" nillable="true" ma:displayName="Invoice Paid" ma:default="0" ma:format="Dropdown" ma:internalName="InvoicePaid">
      <xsd:simpleType>
        <xsd:restriction base="dms:Boolean"/>
      </xsd:simpleType>
    </xsd:element>
    <xsd:element name="Location" ma:index="17" nillable="true" ma:displayName="Invoiced" ma:format="Dropdown" ma:internalName="Location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derFillied" ma:index="21" nillable="true" ma:displayName="Order Full" ma:default="0" ma:format="Dropdown" ma:internalName="OrderFillied">
      <xsd:simpleType>
        <xsd:restriction base="dms:Boolean"/>
      </xsd:simpleType>
    </xsd:element>
    <xsd:element name="Incomplete4" ma:index="22" nillable="true" ma:displayName="Incomplete4" ma:default="1" ma:format="Dropdown" ma:internalName="Incomplete4">
      <xsd:simpleType>
        <xsd:restriction base="dms:Boolean"/>
      </xsd:simpleType>
    </xsd:element>
    <xsd:element name="Comments" ma:index="23" nillable="true" ma:displayName="Comments" ma:format="Dropdown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d15d2-992a-492f-b7d9-87ec29ed0d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llected xmlns="a5a0b193-0f37-4e25-a509-f990ca3add0a" xsi:nil="true"/>
    <MonthrecforCollection xmlns="a5a0b193-0f37-4e25-a509-f990ca3add0a" xsi:nil="true"/>
    <Location xmlns="a5a0b193-0f37-4e25-a509-f990ca3add0a" xsi:nil="true"/>
    <Invoice xmlns="a5a0b193-0f37-4e25-a509-f990ca3add0a" xsi:nil="true"/>
    <DepositReceived xmlns="a5a0b193-0f37-4e25-a509-f990ca3add0a" xsi:nil="true"/>
    <InvoicePaid xmlns="a5a0b193-0f37-4e25-a509-f990ca3add0a">false</InvoicePaid>
    <Depositreceived0 xmlns="a5a0b193-0f37-4e25-a509-f990ca3add0a" xsi:nil="true"/>
    <OrderFillied xmlns="a5a0b193-0f37-4e25-a509-f990ca3add0a">false</OrderFillied>
    <Comments xmlns="a5a0b193-0f37-4e25-a509-f990ca3add0a" xsi:nil="true"/>
    <Incomplete4 xmlns="a5a0b193-0f37-4e25-a509-f990ca3add0a">true</Incomplete4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5263C8-0BD6-4B1D-9268-B073E25B13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a0b193-0f37-4e25-a509-f990ca3add0a"/>
    <ds:schemaRef ds:uri="8e5d15d2-992a-492f-b7d9-87ec29ed0d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3B0125-B3B3-4E0D-BB8F-1AB2E3710E6B}">
  <ds:schemaRefs>
    <ds:schemaRef ds:uri="http://schemas.microsoft.com/office/2006/metadata/properties"/>
    <ds:schemaRef ds:uri="http://schemas.microsoft.com/office/infopath/2007/PartnerControls"/>
    <ds:schemaRef ds:uri="a5a0b193-0f37-4e25-a509-f990ca3add0a"/>
  </ds:schemaRefs>
</ds:datastoreItem>
</file>

<file path=customXml/itemProps3.xml><?xml version="1.0" encoding="utf-8"?>
<ds:datastoreItem xmlns:ds="http://schemas.openxmlformats.org/officeDocument/2006/customXml" ds:itemID="{A888CBF8-825A-4C94-8F60-59E3AFAE6A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Lists</vt:lpstr>
      <vt:lpstr>Summary</vt:lpstr>
      <vt:lpstr>Order Form</vt:lpstr>
      <vt:lpstr>SpecialOrder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Euroa Arboretum</dc:creator>
  <cp:keywords/>
  <dc:description/>
  <cp:lastModifiedBy>Fearghus Wallis</cp:lastModifiedBy>
  <cp:revision/>
  <dcterms:created xsi:type="dcterms:W3CDTF">2020-05-12T08:10:49Z</dcterms:created>
  <dcterms:modified xsi:type="dcterms:W3CDTF">2025-01-28T00:25:45Z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0x01010063B2F441DD1313468A2ED69D08A4D38F</vt:lpwstr>
  </property>
  <property fmtid="{D5CDD505-2E9C-101B-9397-08002B2CF9AE}" pid="3" name="MediaServiceImageTags">
    <vt:lpwstr/>
  </property>
</Properties>
</file>